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35" windowWidth="12120" windowHeight="7410" tabRatio="790" activeTab="1"/>
  </bookViews>
  <sheets>
    <sheet name="ф.0503164,0503166" sheetId="4" r:id="rId1"/>
    <sheet name="Лист1" sheetId="30" r:id="rId2"/>
  </sheets>
  <definedNames>
    <definedName name="_xlnm.Print_Area" localSheetId="1">Лист1!$A$1:$CF$68</definedName>
  </definedNames>
  <calcPr calcId="124519"/>
</workbook>
</file>

<file path=xl/calcChain.xml><?xml version="1.0" encoding="utf-8"?>
<calcChain xmlns="http://schemas.openxmlformats.org/spreadsheetml/2006/main">
  <c r="CE67" i="30"/>
  <c r="CE50"/>
  <c r="BM39"/>
  <c r="AS39"/>
  <c r="CE38"/>
  <c r="CE37"/>
  <c r="BM45"/>
  <c r="AS45"/>
  <c r="CE65"/>
  <c r="CE66"/>
  <c r="CE64"/>
  <c r="CE63"/>
  <c r="CE62"/>
  <c r="CE61"/>
  <c r="CE59"/>
  <c r="CE58"/>
  <c r="CE57"/>
  <c r="CE56"/>
  <c r="CE51"/>
  <c r="CE52"/>
  <c r="CE53"/>
  <c r="CE54"/>
  <c r="CE55"/>
  <c r="CE49"/>
  <c r="CE47"/>
  <c r="CE48"/>
  <c r="CE60"/>
  <c r="BM8"/>
  <c r="CE43"/>
  <c r="CE44"/>
  <c r="CE42"/>
  <c r="CE40"/>
  <c r="CE27"/>
  <c r="CE26"/>
  <c r="CE24"/>
  <c r="CE23"/>
  <c r="CE41"/>
  <c r="CE36"/>
  <c r="CE35"/>
  <c r="CE34"/>
  <c r="BM33"/>
  <c r="BM32" s="1"/>
  <c r="AS33"/>
  <c r="AS32" s="1"/>
  <c r="CE30"/>
  <c r="CE29"/>
  <c r="CE28"/>
  <c r="CE25"/>
  <c r="CE22"/>
  <c r="BM21"/>
  <c r="BM19" s="1"/>
  <c r="AS21"/>
  <c r="AS19" s="1"/>
  <c r="CE20"/>
  <c r="CE18"/>
  <c r="CE17"/>
  <c r="CE16"/>
  <c r="CE15"/>
  <c r="CE14"/>
  <c r="CE13"/>
  <c r="BM12"/>
  <c r="AS12"/>
  <c r="CE11"/>
  <c r="CE10"/>
  <c r="CE9"/>
  <c r="AS8"/>
  <c r="CE8" s="1"/>
  <c r="BG85" i="4"/>
  <c r="AT80"/>
  <c r="BG80"/>
  <c r="AE80"/>
  <c r="BT77"/>
  <c r="BG77"/>
  <c r="BT76"/>
  <c r="BG76"/>
  <c r="BT75"/>
  <c r="BG75"/>
  <c r="BT74"/>
  <c r="BG74"/>
  <c r="BT73"/>
  <c r="BG73"/>
  <c r="BT72"/>
  <c r="BG72"/>
  <c r="BT71"/>
  <c r="BG71"/>
  <c r="BT70"/>
  <c r="BG70"/>
  <c r="BT69"/>
  <c r="BG69"/>
  <c r="BG68"/>
  <c r="BT67"/>
  <c r="BG67"/>
  <c r="BG66"/>
  <c r="BG65"/>
  <c r="BG64"/>
  <c r="BG62"/>
  <c r="BT61"/>
  <c r="BG61"/>
  <c r="BT60"/>
  <c r="BG60"/>
  <c r="BT59"/>
  <c r="BG59"/>
  <c r="BT58"/>
  <c r="BG58"/>
  <c r="BT57"/>
  <c r="BG57"/>
  <c r="BT56"/>
  <c r="BG56"/>
  <c r="BT55"/>
  <c r="BG55"/>
  <c r="BT54"/>
  <c r="BG54"/>
  <c r="BT53"/>
  <c r="BG53"/>
  <c r="BT52"/>
  <c r="BG52"/>
  <c r="BT51"/>
  <c r="BG51"/>
  <c r="BG50"/>
  <c r="BT49"/>
  <c r="BG49"/>
  <c r="BT48"/>
  <c r="BG48"/>
  <c r="BT47"/>
  <c r="BG47"/>
  <c r="BT46"/>
  <c r="BG46"/>
  <c r="BT45"/>
  <c r="BG45"/>
  <c r="BT44"/>
  <c r="BG44"/>
  <c r="AT42"/>
  <c r="AE42"/>
  <c r="BG39"/>
  <c r="BT38"/>
  <c r="BG38"/>
  <c r="BT37"/>
  <c r="BG37"/>
  <c r="BT36"/>
  <c r="BG36"/>
  <c r="BT35"/>
  <c r="BG35"/>
  <c r="BT34"/>
  <c r="BG34"/>
  <c r="BT33"/>
  <c r="BG33"/>
  <c r="BT32"/>
  <c r="BG32"/>
  <c r="BG31"/>
  <c r="BT30"/>
  <c r="BG30"/>
  <c r="BT29"/>
  <c r="BG29"/>
  <c r="BT28"/>
  <c r="BG28"/>
  <c r="BT27"/>
  <c r="BG27"/>
  <c r="BT26"/>
  <c r="BG26"/>
  <c r="BT25"/>
  <c r="BG25"/>
  <c r="BT24"/>
  <c r="BG24"/>
  <c r="BG23"/>
  <c r="BG22"/>
  <c r="BG21"/>
  <c r="BG20"/>
  <c r="BG19"/>
  <c r="BT18"/>
  <c r="BG18"/>
  <c r="BG17"/>
  <c r="BT16"/>
  <c r="BG16"/>
  <c r="BT15"/>
  <c r="BG15"/>
  <c r="BG14"/>
  <c r="BT13"/>
  <c r="BG13"/>
  <c r="BT12"/>
  <c r="BG12"/>
  <c r="BT11"/>
  <c r="BG11"/>
  <c r="AT8"/>
  <c r="AT79"/>
  <c r="AE8"/>
  <c r="BT42"/>
  <c r="AE79"/>
  <c r="BG8"/>
  <c r="BG42"/>
  <c r="BT8"/>
  <c r="CE21" i="30"/>
  <c r="BM7" l="1"/>
  <c r="CE32"/>
  <c r="CE45"/>
  <c r="CE12"/>
  <c r="AS7"/>
  <c r="CE39"/>
  <c r="CE33"/>
  <c r="CE19"/>
  <c r="CE7" l="1"/>
  <c r="AS5"/>
  <c r="BM5"/>
  <c r="CE5" l="1"/>
</calcChain>
</file>

<file path=xl/sharedStrings.xml><?xml version="1.0" encoding="utf-8"?>
<sst xmlns="http://schemas.openxmlformats.org/spreadsheetml/2006/main" count="183" uniqueCount="145">
  <si>
    <t>Код формы по ОКУД</t>
  </si>
  <si>
    <t>Код строки</t>
  </si>
  <si>
    <t>Утвержденные бюджетные назначения</t>
  </si>
  <si>
    <t>010</t>
  </si>
  <si>
    <t>200</t>
  </si>
  <si>
    <t>Результат исполнения бюджета
(дефицит/профицит)</t>
  </si>
  <si>
    <t>450</t>
  </si>
  <si>
    <t>500</t>
  </si>
  <si>
    <t>0503164</t>
  </si>
  <si>
    <t>Исполнено, руб.</t>
  </si>
  <si>
    <t>из них:</t>
  </si>
  <si>
    <t>2. Расходы бюджета, всего</t>
  </si>
  <si>
    <t>1. Доходы бюджета, всего</t>
  </si>
  <si>
    <t>х</t>
  </si>
  <si>
    <t>Транспорт</t>
  </si>
  <si>
    <t xml:space="preserve">Показатели исполнения
</t>
  </si>
  <si>
    <t>процент исполнения,%</t>
  </si>
  <si>
    <t>1620102</t>
  </si>
  <si>
    <t>1620104</t>
  </si>
  <si>
    <t>1621001</t>
  </si>
  <si>
    <t>1620111</t>
  </si>
  <si>
    <t>1620113</t>
  </si>
  <si>
    <t>1620801</t>
  </si>
  <si>
    <t>1621105</t>
  </si>
  <si>
    <t>причины отклонений
от планового процента исполнения</t>
  </si>
  <si>
    <t>Источники внутреннего финансирования дефицита бюджета</t>
  </si>
  <si>
    <t>520</t>
  </si>
  <si>
    <t>Источники внешнего финансирования дефицита бюджета</t>
  </si>
  <si>
    <t>620</t>
  </si>
  <si>
    <t>1620309</t>
  </si>
  <si>
    <t>1620406</t>
  </si>
  <si>
    <t>1620408</t>
  </si>
  <si>
    <t>1620409</t>
  </si>
  <si>
    <t>1620501</t>
  </si>
  <si>
    <t>1620502</t>
  </si>
  <si>
    <t>1620503</t>
  </si>
  <si>
    <t>Код
по бюджетной
классификации</t>
  </si>
  <si>
    <t>не исполнено сумма,
руб.(гр.4-гр.3)</t>
  </si>
  <si>
    <t>3. Источники финансирования дефицита бюджета, всего</t>
  </si>
  <si>
    <t>1620106</t>
  </si>
  <si>
    <t>1620314</t>
  </si>
  <si>
    <t>1621003</t>
  </si>
  <si>
    <t>8670103</t>
  </si>
  <si>
    <t>0980113</t>
  </si>
  <si>
    <t>0980309</t>
  </si>
  <si>
    <t>0980314</t>
  </si>
  <si>
    <t>0980406</t>
  </si>
  <si>
    <t>0980408</t>
  </si>
  <si>
    <t>0980409</t>
  </si>
  <si>
    <t>0980501</t>
  </si>
  <si>
    <t>0980502</t>
  </si>
  <si>
    <t>0980503</t>
  </si>
  <si>
    <t>1620412</t>
  </si>
  <si>
    <t>1620107</t>
  </si>
  <si>
    <t>1622020</t>
  </si>
  <si>
    <t>0811169005013</t>
  </si>
  <si>
    <t>0981170105013</t>
  </si>
  <si>
    <t>0980505</t>
  </si>
  <si>
    <t>0981170505013</t>
  </si>
  <si>
    <t>1620707</t>
  </si>
  <si>
    <t>Описание</t>
  </si>
  <si>
    <t>НДФЛ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228НК РФ</t>
  </si>
  <si>
    <t>НДФЛ с доходов, полученных от осуществления деятельности ф/л,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ст. 227 НК РФ</t>
  </si>
  <si>
    <t>НДФЛ с доходов, полученных ф/л в соответствии со ст. 228 НК РФ</t>
  </si>
  <si>
    <t>Доходы от уплаты акцизов на дизельное топливо, зачисляемые в консолидированные бюджеты субъектов РФ</t>
  </si>
  <si>
    <t>Единый сельхозналог</t>
  </si>
  <si>
    <t>Налог на имущество физ. лиц</t>
  </si>
  <si>
    <t>Земельный налог с организаций</t>
  </si>
  <si>
    <t>Земельный налог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</si>
  <si>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</si>
  <si>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</si>
  <si>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поселений ( 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</si>
  <si>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 остающейся после уплаты налогов и иных обязательных платежей муниципальных унитарных предприятий, созданных поселениями</t>
  </si>
  <si>
    <t>Доходы от продажи земельных участков, государственная собственность на которые не разграничена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</si>
  <si>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</si>
  <si>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>Прочие поступления от денежных взысканий (штрафов) и иных сумм в возмещение ущерба, зачисляемые в бюджеты поселений</t>
  </si>
  <si>
    <t>Субсидии бюджетам городских поселений на обеспечение мероприятий по переселению граждан из аварийного жилищного фонда за счет средств бюджетов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</si>
  <si>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</si>
  <si>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Прочие межбюджетные трансферты, передаваемые бюджетам поселений</t>
  </si>
  <si>
    <t>Субвенции бюджетам городских поелений на выполнение передаваемых полномочий субъектов Российской Федерации (субвенции на осуществление государственных полномочий по созданию и обеспечению деятельности административных комиссий)</t>
  </si>
  <si>
    <t>Дотации бюджетам поселений на выравнивание уровня бюджетной обеспеченности из регионального ФФП</t>
  </si>
  <si>
    <t>Функционирование закондательных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</si>
  <si>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</si>
  <si>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</si>
  <si>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</si>
  <si>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</si>
  <si>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</si>
  <si>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</si>
  <si>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</si>
  <si>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Водное хозяйство</t>
  </si>
  <si>
    <t>Дорожное хозяйство (дорожные фонды)</t>
  </si>
  <si>
    <t>Жилищное хозяйство</t>
  </si>
  <si>
    <t>Коммунальное хозяйство</t>
  </si>
  <si>
    <t>Благоустройство</t>
  </si>
  <si>
    <t>Обслуживание государственного внутреннего и муниципального долга</t>
  </si>
  <si>
    <t>Другие вопросы в области физической культуры и спорта</t>
  </si>
  <si>
    <t>Пенсионное обеспечение</t>
  </si>
  <si>
    <t>Культура</t>
  </si>
  <si>
    <t>Исполнение бюджета города Иланский Иланского района за 2кв. 2016г.</t>
  </si>
  <si>
    <t>Наименование показателя</t>
  </si>
  <si>
    <t>Утвержденные бюджетные 
назначения</t>
  </si>
  <si>
    <t>Исполнено</t>
  </si>
  <si>
    <t>Неисполненные назначения</t>
  </si>
  <si>
    <t>Доходы бюджета - всего</t>
  </si>
  <si>
    <t>в том числе:</t>
  </si>
  <si>
    <t xml:space="preserve"> </t>
  </si>
  <si>
    <t>СОБСТВЕННЫЕ ДОХОДЫ</t>
  </si>
  <si>
    <t xml:space="preserve">НДФЛ </t>
  </si>
  <si>
    <t>НДФЛ  с   доходов, источником которых является налоговый агент,  за исключением   доходов,   в   отношении   которых исчисление  и  уплата  налога  осуществляются  в соответствии  со  статьями  227,  227.1  и   228НК РФ</t>
  </si>
  <si>
    <t>НДФЛ с   доходов, полученных от осуществления  деятельности ф/л, зарегистрированными  в качестве  индивидуальных  предпринимателей,                      нотариусов,  занимающихся  частной  практикой, адвокатов,  учредивших  адвокатские  кабинеты, и  других лиц, занимающихся  частной  практикой  в соответствии со ст. 227 НК РФ</t>
  </si>
  <si>
    <t>НДФЛ  с   доходов, полученных ф/л в соответствии  со ст.228   НК РФ</t>
  </si>
  <si>
    <t>Налоги на товары(работы,услуги), реализуемые на торритории РФ</t>
  </si>
  <si>
    <t>Доходы от уплаты акцизов на дизельное топливо,зачисляемые в консолидированные бюджеты субъектов РФ</t>
  </si>
  <si>
    <t>Доходы от уплаты акцизов на моторные масла для дизельныхи (или) карбюраторных(инжекторных)двигателей,зачисляемые в консолидированные бюджеты субъектов РФ</t>
  </si>
  <si>
    <t>Доходы от уплаты акцизов на автомобильный бензин,производимый на территории РФ,зачисляемые в консолидированные бюджеты субъектов РФ</t>
  </si>
  <si>
    <t>Доходы от уплаты акцизов на прямогонный бензин,производимый на территории РФ,зачисляемые в консолидированные бюджеты субъектов РФ</t>
  </si>
  <si>
    <t>Налог на имущество физ.лиц</t>
  </si>
  <si>
    <t xml:space="preserve">Доходы, получаемые в виде арендной платы за земельные участки, государственная собственность на которые не разграничена, и которые расположены расположены в границах городских поселений, а так же средства от продажи права на заключение договоров аренды указанных земельных участков 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</si>
  <si>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</si>
  <si>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 от перечисления части прибыли,остающейся после уплаты налогов и иных обязательных платежей муниципальных унитарных предприятий,созданных поселениями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</si>
  <si>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</si>
  <si>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земельных участков,государственная собственность на которые не разграничена</t>
  </si>
  <si>
    <t>Невыясненные поступления, зачисляемые в бюджеты городских поселений</t>
  </si>
  <si>
    <t>Безвозмездные поступления</t>
  </si>
  <si>
    <t>Дотации бюджетам поселений на выравнивание уровня бюджетной обеспеченности</t>
  </si>
  <si>
    <t>Дотации бюджетам поселений на выравнивание уровня бюджетной обеспеченности из  регионального ФФП</t>
  </si>
  <si>
    <t>Субвенции бюджетам городских поселений на выполнение передаваемых полномочий субъектов Российской Федерации (субвенции на осуществление государственных полномочий по созданию и обеспечению деятельности административных комиссий)</t>
  </si>
  <si>
    <t>Прочие межбюджетные трансферты,передаваемые бюджетам  поселений</t>
  </si>
  <si>
    <t>Прочие межбюджетные трансферты, (передаваемые бюджетам бюджетам городских поселений на ремонт автомобильных дорог)</t>
  </si>
  <si>
    <t>Прочие межбюджетные трансферты, (передаваемые бюджетам  городских поселений на подготовку генеральных планов)</t>
  </si>
  <si>
    <t>Доходы от реализации имущзества, находящегося в государственной и муниципальной собственности</t>
  </si>
  <si>
    <t>Расходы бюджета - всего</t>
  </si>
  <si>
    <t>Функционирование законодательных (представительных) органов власти и представительных органов муниципальных образований</t>
  </si>
  <si>
    <t>Функционирование высшего должностного лиуа субъекта Российской Федерации и муниципального образования</t>
  </si>
  <si>
    <t>Функционирование местных администраций</t>
  </si>
  <si>
    <t>Другие общегосударственные расходы</t>
  </si>
  <si>
    <t>Молодежная политика и оздоровление детей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</si>
  <si>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</si>
  <si>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Возврат остатков субсидий, субвенций и иных межбюджетных трансфертов, имеющих целевое назначение, прошлых лет</t>
  </si>
  <si>
    <t>Прочие межбюджетные трансферты на содержание автомобильных дорог</t>
  </si>
  <si>
    <t>Прочие межбюджетные трансферты , передаваемые бюджетам городских поселений ( на реализацию мероприятий направленныхна повышение безопасности дорожного движения)</t>
  </si>
  <si>
    <t>Осуществление полномочий по первичному воинскому учету</t>
  </si>
  <si>
    <t>Другие вопросы в области жилищно-коммунального хозяйства</t>
  </si>
  <si>
    <t>Другие вопросы  в области национальной экономике</t>
  </si>
  <si>
    <t>Исполнение бюджета города Иланский Иланского района за 1 квартал  2017г.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</si>
</sst>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000"/>
  </numFmts>
  <fonts count="19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rgb="FFFF0000"/>
      <name val="Arial"/>
      <family val="2"/>
      <charset val="204"/>
    </font>
    <font>
      <sz val="10"/>
      <color rgb="FFFF0000"/>
      <name val="Arial Cyr"/>
      <charset val="204"/>
    </font>
    <font>
      <i/>
      <sz val="8"/>
      <name val="Times New Roman"/>
      <family val="1"/>
      <charset val="204"/>
    </font>
    <font>
      <i/>
      <sz val="10"/>
      <name val="Arial Cyr"/>
      <charset val="204"/>
    </font>
    <font>
      <i/>
      <sz val="8"/>
      <name val="Arial"/>
      <family val="2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49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ill="1" applyBorder="1" applyAlignment="1"/>
    <xf numFmtId="0" fontId="1" fillId="2" borderId="0" xfId="0" applyFont="1" applyFill="1"/>
    <xf numFmtId="2" fontId="1" fillId="2" borderId="1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>
      <alignment horizontal="center" vertical="center"/>
    </xf>
    <xf numFmtId="0" fontId="1" fillId="2" borderId="6" xfId="0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49" fontId="1" fillId="0" borderId="29" xfId="0" applyNumberFormat="1" applyFont="1" applyBorder="1" applyAlignment="1">
      <alignment horizontal="center"/>
    </xf>
    <xf numFmtId="0" fontId="2" fillId="0" borderId="0" xfId="0" applyFont="1" applyAlignment="1"/>
    <xf numFmtId="0" fontId="8" fillId="0" borderId="28" xfId="0" applyFont="1" applyBorder="1" applyAlignment="1">
      <alignment wrapText="1"/>
    </xf>
    <xf numFmtId="49" fontId="15" fillId="0" borderId="6" xfId="0" applyNumberFormat="1" applyFont="1" applyBorder="1" applyAlignment="1">
      <alignment horizontal="left"/>
    </xf>
    <xf numFmtId="49" fontId="8" fillId="0" borderId="6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 wrapText="1"/>
    </xf>
    <xf numFmtId="2" fontId="8" fillId="0" borderId="6" xfId="0" applyNumberFormat="1" applyFont="1" applyBorder="1" applyAlignment="1">
      <alignment horizontal="center" wrapText="1"/>
    </xf>
    <xf numFmtId="2" fontId="11" fillId="0" borderId="6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wrapText="1"/>
    </xf>
    <xf numFmtId="2" fontId="7" fillId="0" borderId="29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11" fillId="0" borderId="6" xfId="0" applyNumberFormat="1" applyFon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 wrapText="1"/>
    </xf>
    <xf numFmtId="49" fontId="8" fillId="0" borderId="6" xfId="0" applyNumberFormat="1" applyFont="1" applyBorder="1" applyAlignment="1">
      <alignment horizontal="center" wrapText="1"/>
    </xf>
    <xf numFmtId="0" fontId="16" fillId="0" borderId="6" xfId="0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left"/>
    </xf>
    <xf numFmtId="2" fontId="15" fillId="0" borderId="6" xfId="0" applyNumberFormat="1" applyFont="1" applyBorder="1" applyAlignment="1">
      <alignment horizontal="center" wrapText="1"/>
    </xf>
    <xf numFmtId="2" fontId="15" fillId="0" borderId="6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 wrapText="1"/>
    </xf>
    <xf numFmtId="2" fontId="18" fillId="0" borderId="6" xfId="0" applyNumberFormat="1" applyFont="1" applyBorder="1" applyAlignment="1">
      <alignment horizontal="center"/>
    </xf>
    <xf numFmtId="0" fontId="0" fillId="0" borderId="6" xfId="0" applyBorder="1"/>
    <xf numFmtId="0" fontId="11" fillId="0" borderId="6" xfId="0" applyFont="1" applyBorder="1" applyAlignment="1">
      <alignment horizontal="center"/>
    </xf>
    <xf numFmtId="0" fontId="0" fillId="0" borderId="31" xfId="0" applyBorder="1" applyAlignment="1">
      <alignment horizontal="center" wrapText="1"/>
    </xf>
    <xf numFmtId="49" fontId="1" fillId="0" borderId="31" xfId="0" applyNumberFormat="1" applyFont="1" applyBorder="1" applyAlignment="1">
      <alignment horizontal="center"/>
    </xf>
    <xf numFmtId="49" fontId="8" fillId="0" borderId="31" xfId="0" applyNumberFormat="1" applyFont="1" applyBorder="1" applyAlignment="1">
      <alignment horizontal="center"/>
    </xf>
    <xf numFmtId="2" fontId="8" fillId="0" borderId="31" xfId="0" applyNumberFormat="1" applyFont="1" applyBorder="1" applyAlignment="1">
      <alignment horizontal="center" wrapText="1"/>
    </xf>
    <xf numFmtId="2" fontId="8" fillId="0" borderId="31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0" fillId="0" borderId="29" xfId="0" applyBorder="1" applyAlignment="1">
      <alignment horizontal="center" wrapText="1"/>
    </xf>
    <xf numFmtId="49" fontId="8" fillId="0" borderId="29" xfId="0" applyNumberFormat="1" applyFont="1" applyBorder="1" applyAlignment="1">
      <alignment horizontal="center"/>
    </xf>
    <xf numFmtId="2" fontId="7" fillId="0" borderId="29" xfId="0" applyNumberFormat="1" applyFont="1" applyBorder="1" applyAlignment="1">
      <alignment horizontal="center" wrapText="1"/>
    </xf>
    <xf numFmtId="2" fontId="11" fillId="0" borderId="29" xfId="0" applyNumberFormat="1" applyFont="1" applyBorder="1" applyAlignment="1">
      <alignment horizontal="center"/>
    </xf>
    <xf numFmtId="2" fontId="8" fillId="0" borderId="29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left" wrapText="1"/>
    </xf>
    <xf numFmtId="0" fontId="0" fillId="0" borderId="1" xfId="0" applyBorder="1" applyAlignment="1"/>
    <xf numFmtId="0" fontId="0" fillId="0" borderId="4" xfId="0" applyBorder="1" applyAlignment="1"/>
    <xf numFmtId="0" fontId="0" fillId="0" borderId="9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2" fontId="1" fillId="2" borderId="9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49" fontId="1" fillId="0" borderId="9" xfId="0" applyNumberFormat="1" applyFont="1" applyBorder="1" applyAlignment="1">
      <alignment horizontal="center" wrapText="1"/>
    </xf>
    <xf numFmtId="2" fontId="1" fillId="2" borderId="9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2" fontId="1" fillId="0" borderId="11" xfId="0" applyNumberFormat="1" applyFont="1" applyBorder="1" applyAlignment="1">
      <alignment horizontal="left" wrapText="1"/>
    </xf>
    <xf numFmtId="2" fontId="0" fillId="0" borderId="1" xfId="0" applyNumberFormat="1" applyBorder="1" applyAlignment="1"/>
    <xf numFmtId="2" fontId="0" fillId="0" borderId="4" xfId="0" applyNumberFormat="1" applyBorder="1" applyAlignment="1"/>
    <xf numFmtId="2" fontId="0" fillId="2" borderId="1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 wrapText="1" indent="1"/>
    </xf>
    <xf numFmtId="0" fontId="1" fillId="0" borderId="4" xfId="0" applyFont="1" applyBorder="1" applyAlignment="1">
      <alignment horizontal="left" wrapText="1" indent="1"/>
    </xf>
    <xf numFmtId="49" fontId="1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5" fillId="0" borderId="1" xfId="0" applyFont="1" applyBorder="1" applyAlignment="1">
      <alignment wrapText="1"/>
    </xf>
    <xf numFmtId="2" fontId="1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right" wrapText="1"/>
    </xf>
    <xf numFmtId="49" fontId="1" fillId="0" borderId="11" xfId="0" applyNumberFormat="1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1" fillId="0" borderId="9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1" fillId="0" borderId="9" xfId="0" applyNumberFormat="1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2" fontId="1" fillId="0" borderId="4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164" fontId="1" fillId="0" borderId="11" xfId="0" applyNumberFormat="1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4" xfId="0" applyNumberFormat="1" applyFont="1" applyBorder="1" applyAlignment="1">
      <alignment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2" fontId="0" fillId="0" borderId="1" xfId="0" applyNumberFormat="1" applyFont="1" applyBorder="1" applyAlignment="1"/>
    <xf numFmtId="2" fontId="0" fillId="0" borderId="4" xfId="0" applyNumberFormat="1" applyFont="1" applyBorder="1" applyAlignment="1"/>
    <xf numFmtId="0" fontId="0" fillId="0" borderId="4" xfId="0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49" fontId="1" fillId="2" borderId="3" xfId="0" applyNumberFormat="1" applyFont="1" applyFill="1" applyBorder="1" applyAlignment="1">
      <alignment horizontal="right" wrapText="1"/>
    </xf>
    <xf numFmtId="49" fontId="1" fillId="2" borderId="9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" fillId="2" borderId="11" xfId="0" applyNumberFormat="1" applyFont="1" applyFill="1" applyBorder="1" applyAlignment="1">
      <alignment horizontal="left" wrapText="1"/>
    </xf>
    <xf numFmtId="2" fontId="0" fillId="2" borderId="1" xfId="0" applyNumberFormat="1" applyFill="1" applyBorder="1" applyAlignment="1"/>
    <xf numFmtId="2" fontId="0" fillId="2" borderId="4" xfId="0" applyNumberFormat="1" applyFill="1" applyBorder="1" applyAlignment="1"/>
    <xf numFmtId="0" fontId="0" fillId="0" borderId="10" xfId="0" applyBorder="1" applyAlignment="1">
      <alignment horizontal="center" wrapText="1"/>
    </xf>
    <xf numFmtId="49" fontId="0" fillId="0" borderId="1" xfId="0" applyNumberFormat="1" applyFont="1" applyBorder="1" applyAlignment="1">
      <alignment horizontal="right" wrapText="1"/>
    </xf>
    <xf numFmtId="49" fontId="0" fillId="0" borderId="4" xfId="0" applyNumberFormat="1" applyFont="1" applyBorder="1" applyAlignment="1">
      <alignment horizontal="right" wrapText="1"/>
    </xf>
    <xf numFmtId="0" fontId="14" fillId="0" borderId="9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2" fontId="1" fillId="0" borderId="1" xfId="0" applyNumberFormat="1" applyFont="1" applyBorder="1" applyAlignment="1">
      <alignment horizontal="left" wrapText="1"/>
    </xf>
    <xf numFmtId="2" fontId="1" fillId="0" borderId="4" xfId="0" applyNumberFormat="1" applyFont="1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2" fontId="1" fillId="0" borderId="10" xfId="0" applyNumberFormat="1" applyFont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0" fillId="0" borderId="1" xfId="0" applyNumberFormat="1" applyFont="1" applyBorder="1" applyAlignment="1">
      <alignment wrapText="1"/>
    </xf>
    <xf numFmtId="164" fontId="0" fillId="0" borderId="4" xfId="0" applyNumberFormat="1" applyFont="1" applyBorder="1" applyAlignment="1">
      <alignment wrapText="1"/>
    </xf>
    <xf numFmtId="165" fontId="1" fillId="0" borderId="3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right" wrapText="1"/>
    </xf>
    <xf numFmtId="49" fontId="1" fillId="0" borderId="1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5" fontId="1" fillId="0" borderId="11" xfId="0" applyNumberFormat="1" applyFont="1" applyBorder="1" applyAlignment="1">
      <alignment wrapText="1"/>
    </xf>
    <xf numFmtId="165" fontId="0" fillId="0" borderId="1" xfId="0" applyNumberFormat="1" applyBorder="1" applyAlignment="1">
      <alignment wrapText="1"/>
    </xf>
    <xf numFmtId="165" fontId="0" fillId="0" borderId="4" xfId="0" applyNumberForma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7" xfId="0" applyFont="1" applyBorder="1" applyAlignment="1">
      <alignment horizontal="left" wrapText="1" indent="1"/>
    </xf>
    <xf numFmtId="0" fontId="1" fillId="0" borderId="2" xfId="0" applyFont="1" applyBorder="1" applyAlignment="1">
      <alignment horizontal="left" wrapText="1" indent="1"/>
    </xf>
    <xf numFmtId="165" fontId="1" fillId="0" borderId="18" xfId="0" applyNumberFormat="1" applyFont="1" applyBorder="1" applyAlignment="1">
      <alignment wrapText="1"/>
    </xf>
    <xf numFmtId="0" fontId="1" fillId="2" borderId="9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horizontal="right" wrapText="1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0" fillId="0" borderId="1" xfId="0" applyNumberFormat="1" applyBorder="1" applyAlignment="1">
      <alignment horizontal="right" wrapText="1"/>
    </xf>
    <xf numFmtId="49" fontId="0" fillId="0" borderId="4" xfId="0" applyNumberFormat="1" applyBorder="1" applyAlignment="1">
      <alignment horizontal="right" wrapText="1"/>
    </xf>
    <xf numFmtId="49" fontId="1" fillId="0" borderId="19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" fillId="0" borderId="18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" fillId="0" borderId="26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left" wrapText="1"/>
    </xf>
    <xf numFmtId="2" fontId="0" fillId="0" borderId="2" xfId="0" applyNumberFormat="1" applyBorder="1" applyAlignment="1"/>
    <xf numFmtId="2" fontId="0" fillId="0" borderId="23" xfId="0" applyNumberFormat="1" applyBorder="1" applyAlignment="1"/>
    <xf numFmtId="2" fontId="0" fillId="0" borderId="18" xfId="0" applyNumberFormat="1" applyBorder="1" applyAlignment="1"/>
    <xf numFmtId="2" fontId="0" fillId="0" borderId="3" xfId="0" applyNumberFormat="1" applyBorder="1" applyAlignment="1"/>
    <xf numFmtId="2" fontId="0" fillId="0" borderId="24" xfId="0" applyNumberFormat="1" applyBorder="1" applyAlignment="1"/>
    <xf numFmtId="49" fontId="1" fillId="0" borderId="4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center" wrapText="1"/>
    </xf>
    <xf numFmtId="0" fontId="15" fillId="0" borderId="6" xfId="0" applyFont="1" applyBorder="1" applyAlignment="1">
      <alignment horizontal="left" wrapText="1"/>
    </xf>
    <xf numFmtId="2" fontId="15" fillId="0" borderId="6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6" fillId="0" borderId="29" xfId="0" applyFont="1" applyBorder="1" applyAlignment="1">
      <alignment wrapText="1"/>
    </xf>
    <xf numFmtId="49" fontId="7" fillId="0" borderId="29" xfId="0" applyNumberFormat="1" applyFont="1" applyBorder="1" applyAlignment="1">
      <alignment horizontal="center"/>
    </xf>
    <xf numFmtId="2" fontId="7" fillId="0" borderId="29" xfId="0" applyNumberFormat="1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8" fillId="0" borderId="31" xfId="0" applyFont="1" applyBorder="1" applyAlignment="1">
      <alignment wrapText="1"/>
    </xf>
    <xf numFmtId="49" fontId="8" fillId="0" borderId="31" xfId="0" applyNumberFormat="1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7" fillId="0" borderId="6" xfId="0" applyFont="1" applyBorder="1" applyAlignment="1">
      <alignment wrapText="1"/>
    </xf>
    <xf numFmtId="49" fontId="7" fillId="0" borderId="6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6" xfId="0" applyFont="1" applyBorder="1" applyAlignment="1">
      <alignment wrapText="1"/>
    </xf>
    <xf numFmtId="0" fontId="10" fillId="0" borderId="6" xfId="0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wrapText="1"/>
    </xf>
    <xf numFmtId="0" fontId="11" fillId="0" borderId="6" xfId="0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11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wrapText="1"/>
    </xf>
    <xf numFmtId="0" fontId="8" fillId="0" borderId="6" xfId="0" applyFont="1" applyBorder="1" applyAlignment="1">
      <alignment horizontal="left"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 wrapText="1"/>
    </xf>
    <xf numFmtId="2" fontId="8" fillId="0" borderId="6" xfId="0" applyNumberFormat="1" applyFont="1" applyBorder="1" applyAlignment="1">
      <alignment horizontal="center" wrapText="1"/>
    </xf>
    <xf numFmtId="2" fontId="12" fillId="0" borderId="6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 wrapText="1"/>
    </xf>
    <xf numFmtId="2" fontId="10" fillId="0" borderId="6" xfId="0" applyNumberFormat="1" applyFont="1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>
      <alignment wrapText="1"/>
    </xf>
    <xf numFmtId="0" fontId="6" fillId="0" borderId="6" xfId="0" applyFont="1" applyBorder="1" applyAlignment="1">
      <alignment wrapText="1"/>
    </xf>
    <xf numFmtId="2" fontId="7" fillId="0" borderId="6" xfId="0" applyNumberFormat="1" applyFont="1" applyBorder="1" applyAlignment="1">
      <alignment horizontal="center" wrapText="1"/>
    </xf>
    <xf numFmtId="49" fontId="8" fillId="0" borderId="6" xfId="0" applyNumberFormat="1" applyFont="1" applyBorder="1" applyAlignment="1">
      <alignment horizontal="left" wrapText="1"/>
    </xf>
    <xf numFmtId="49" fontId="1" fillId="0" borderId="6" xfId="0" applyNumberFormat="1" applyFont="1" applyBorder="1" applyAlignment="1">
      <alignment horizontal="center"/>
    </xf>
    <xf numFmtId="2" fontId="8" fillId="0" borderId="31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2" fontId="7" fillId="0" borderId="29" xfId="0" applyNumberFormat="1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8" fillId="0" borderId="6" xfId="0" applyNumberFormat="1" applyFont="1" applyBorder="1" applyAlignment="1">
      <alignment horizontal="left" wrapText="1"/>
    </xf>
    <xf numFmtId="2" fontId="8" fillId="0" borderId="9" xfId="0" applyNumberFormat="1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 wrapText="1"/>
    </xf>
    <xf numFmtId="0" fontId="8" fillId="0" borderId="9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V115"/>
  <sheetViews>
    <sheetView view="pageBreakPreview" workbookViewId="0">
      <selection activeCell="B42" sqref="B42:W42"/>
    </sheetView>
  </sheetViews>
  <sheetFormatPr defaultColWidth="0.85546875" defaultRowHeight="11.25"/>
  <cols>
    <col min="1" max="1" width="24.28515625" style="1" customWidth="1"/>
    <col min="2" max="15" width="0.85546875" style="1"/>
    <col min="16" max="16" width="0.85546875" style="1" hidden="1" customWidth="1"/>
    <col min="17" max="17" width="0.85546875" style="1"/>
    <col min="18" max="18" width="0.140625" style="1" customWidth="1"/>
    <col min="19" max="23" width="0.85546875" style="1" hidden="1" customWidth="1"/>
    <col min="24" max="25" width="0.85546875" style="1"/>
    <col min="26" max="26" width="1.7109375" style="1" customWidth="1"/>
    <col min="27" max="27" width="0.85546875" style="1"/>
    <col min="28" max="28" width="0.85546875" style="1" hidden="1" customWidth="1"/>
    <col min="29" max="29" width="0.7109375" style="1" hidden="1" customWidth="1"/>
    <col min="30" max="30" width="0.85546875" style="1" hidden="1" customWidth="1"/>
    <col min="31" max="41" width="0.85546875" style="1"/>
    <col min="42" max="42" width="1.5703125" style="1" customWidth="1"/>
    <col min="43" max="43" width="0.85546875" style="1"/>
    <col min="44" max="44" width="0.140625" style="1" customWidth="1"/>
    <col min="45" max="45" width="0.85546875" style="1" hidden="1" customWidth="1"/>
    <col min="46" max="64" width="0.85546875" style="1"/>
    <col min="65" max="65" width="0.7109375" style="1" customWidth="1"/>
    <col min="66" max="68" width="0.85546875" style="1" hidden="1" customWidth="1"/>
    <col min="69" max="70" width="0.85546875" style="1"/>
    <col min="71" max="71" width="5" style="1" customWidth="1"/>
    <col min="72" max="73" width="0.85546875" style="1"/>
    <col min="74" max="74" width="0.85546875" style="1" hidden="1" customWidth="1"/>
    <col min="75" max="75" width="0.140625" style="1" customWidth="1"/>
    <col min="76" max="76" width="0.7109375" style="1" customWidth="1"/>
    <col min="77" max="77" width="0.140625" style="1" hidden="1" customWidth="1"/>
    <col min="78" max="84" width="0.85546875" style="1" hidden="1" customWidth="1"/>
    <col min="85" max="85" width="3.5703125" style="1" customWidth="1"/>
    <col min="86" max="86" width="4" style="1" customWidth="1"/>
    <col min="87" max="90" width="0.85546875" style="1" hidden="1" customWidth="1"/>
    <col min="91" max="91" width="1.28515625" style="1" customWidth="1"/>
    <col min="92" max="103" width="0.85546875" style="1"/>
    <col min="104" max="104" width="0.7109375" style="1" customWidth="1"/>
    <col min="105" max="105" width="0.85546875" style="1" hidden="1" customWidth="1"/>
    <col min="106" max="106" width="0.7109375" style="1" customWidth="1"/>
    <col min="107" max="111" width="0.85546875" style="1" hidden="1" customWidth="1"/>
    <col min="112" max="117" width="0.85546875" style="1"/>
    <col min="118" max="118" width="2.28515625" style="1" customWidth="1"/>
    <col min="119" max="119" width="0.85546875" style="1"/>
    <col min="120" max="120" width="0.42578125" style="1" customWidth="1"/>
    <col min="121" max="125" width="0.85546875" style="1" hidden="1" customWidth="1"/>
    <col min="126" max="126" width="0.140625" style="1" customWidth="1"/>
    <col min="127" max="16384" width="0.85546875" style="1"/>
  </cols>
  <sheetData>
    <row r="1" spans="1:126" ht="18.75" customHeight="1" thickBot="1">
      <c r="BX1" s="1" t="s">
        <v>0</v>
      </c>
      <c r="DI1" s="171" t="s">
        <v>8</v>
      </c>
      <c r="DJ1" s="172"/>
      <c r="DK1" s="172"/>
      <c r="DL1" s="172"/>
      <c r="DM1" s="172"/>
      <c r="DN1" s="172"/>
      <c r="DO1" s="172"/>
      <c r="DP1" s="172"/>
      <c r="DQ1" s="172"/>
      <c r="DR1" s="172"/>
      <c r="DS1" s="172"/>
      <c r="DT1" s="172"/>
      <c r="DU1" s="172"/>
      <c r="DV1" s="173"/>
    </row>
    <row r="2" spans="1:126" ht="9.75" customHeight="1"/>
    <row r="3" spans="1:126" ht="12" customHeight="1">
      <c r="B3" s="174" t="s">
        <v>98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4"/>
      <c r="BS3" s="174"/>
      <c r="BT3" s="174"/>
      <c r="BU3" s="174"/>
      <c r="BV3" s="174"/>
      <c r="BW3" s="174"/>
      <c r="BX3" s="174"/>
      <c r="BY3" s="174"/>
      <c r="BZ3" s="174"/>
      <c r="CA3" s="174"/>
      <c r="CB3" s="174"/>
      <c r="CC3" s="174"/>
      <c r="CD3" s="174"/>
      <c r="CE3" s="174"/>
      <c r="CF3" s="174"/>
      <c r="CG3" s="174"/>
      <c r="CH3" s="174"/>
      <c r="CI3" s="174"/>
      <c r="CJ3" s="174"/>
      <c r="CK3" s="174"/>
      <c r="CL3" s="174"/>
      <c r="CM3" s="174"/>
      <c r="CN3" s="174"/>
      <c r="CO3" s="174"/>
      <c r="CP3" s="174"/>
      <c r="CQ3" s="174"/>
      <c r="CR3" s="174"/>
      <c r="CS3" s="174"/>
      <c r="CT3" s="174"/>
      <c r="CU3" s="174"/>
      <c r="CV3" s="174"/>
      <c r="CW3" s="174"/>
      <c r="CX3" s="174"/>
      <c r="CY3" s="174"/>
      <c r="CZ3" s="174"/>
      <c r="DA3" s="174"/>
      <c r="DB3" s="174"/>
      <c r="DC3" s="174"/>
      <c r="DD3" s="174"/>
      <c r="DE3" s="174"/>
      <c r="DF3" s="174"/>
      <c r="DG3" s="174"/>
      <c r="DH3" s="174"/>
      <c r="DI3" s="174"/>
      <c r="DJ3" s="174"/>
      <c r="DK3" s="174"/>
      <c r="DL3" s="174"/>
      <c r="DM3" s="174"/>
      <c r="DN3" s="174"/>
      <c r="DO3" s="174"/>
      <c r="DP3" s="174"/>
      <c r="DQ3" s="174"/>
      <c r="DR3" s="174"/>
      <c r="DS3" s="174"/>
      <c r="DT3" s="174"/>
      <c r="DU3" s="174"/>
      <c r="DV3" s="174"/>
    </row>
    <row r="4" spans="1:126" ht="8.25" customHeight="1"/>
    <row r="5" spans="1:126" ht="21" customHeight="1">
      <c r="B5" s="218" t="s">
        <v>36</v>
      </c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9"/>
      <c r="X5" s="217" t="s">
        <v>1</v>
      </c>
      <c r="Y5" s="218"/>
      <c r="Z5" s="218"/>
      <c r="AA5" s="218"/>
      <c r="AB5" s="218"/>
      <c r="AC5" s="218"/>
      <c r="AD5" s="219"/>
      <c r="AE5" s="217" t="s">
        <v>2</v>
      </c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9"/>
      <c r="AT5" s="217" t="s">
        <v>9</v>
      </c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9"/>
      <c r="BG5" s="226" t="s">
        <v>15</v>
      </c>
      <c r="BH5" s="227"/>
      <c r="BI5" s="227"/>
      <c r="BJ5" s="227"/>
      <c r="BK5" s="227"/>
      <c r="BL5" s="227"/>
      <c r="BM5" s="227"/>
      <c r="BN5" s="227"/>
      <c r="BO5" s="227"/>
      <c r="BP5" s="227"/>
      <c r="BQ5" s="227"/>
      <c r="BR5" s="227"/>
      <c r="BS5" s="227"/>
      <c r="BT5" s="227"/>
      <c r="BU5" s="227"/>
      <c r="BV5" s="227"/>
      <c r="BW5" s="227"/>
      <c r="BX5" s="227"/>
      <c r="BY5" s="227"/>
      <c r="BZ5" s="227"/>
      <c r="CA5" s="227"/>
      <c r="CB5" s="227"/>
      <c r="CC5" s="227"/>
      <c r="CD5" s="227"/>
      <c r="CE5" s="227"/>
      <c r="CF5" s="227"/>
      <c r="CG5" s="227"/>
      <c r="CH5" s="227"/>
      <c r="CI5" s="227"/>
      <c r="CJ5" s="227"/>
      <c r="CK5" s="227"/>
      <c r="CL5" s="227"/>
      <c r="CM5" s="227"/>
      <c r="CN5" s="227"/>
      <c r="CO5" s="227"/>
      <c r="CP5" s="227"/>
      <c r="CQ5" s="227"/>
      <c r="CR5" s="227"/>
      <c r="CS5" s="227"/>
      <c r="CT5" s="227"/>
      <c r="CU5" s="227"/>
      <c r="CV5" s="227"/>
      <c r="CW5" s="227"/>
      <c r="CX5" s="227"/>
      <c r="CY5" s="227"/>
      <c r="CZ5" s="227"/>
      <c r="DA5" s="227"/>
      <c r="DB5" s="227"/>
      <c r="DC5" s="227"/>
      <c r="DD5" s="227"/>
      <c r="DE5" s="227"/>
      <c r="DF5" s="227"/>
      <c r="DG5" s="227"/>
      <c r="DH5" s="227"/>
      <c r="DI5" s="227"/>
      <c r="DJ5" s="227"/>
      <c r="DK5" s="227"/>
      <c r="DL5" s="227"/>
      <c r="DM5" s="227"/>
      <c r="DN5" s="227"/>
      <c r="DO5" s="227"/>
      <c r="DP5" s="227"/>
      <c r="DQ5" s="227"/>
      <c r="DR5" s="227"/>
      <c r="DS5" s="227"/>
      <c r="DT5" s="227"/>
      <c r="DU5" s="227"/>
      <c r="DV5" s="227"/>
    </row>
    <row r="6" spans="1:126" ht="62.25" customHeight="1"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2"/>
      <c r="X6" s="220"/>
      <c r="Y6" s="221"/>
      <c r="Z6" s="221"/>
      <c r="AA6" s="221"/>
      <c r="AB6" s="221"/>
      <c r="AC6" s="221"/>
      <c r="AD6" s="222"/>
      <c r="AE6" s="220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2"/>
      <c r="AT6" s="220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2"/>
      <c r="BG6" s="226" t="s">
        <v>37</v>
      </c>
      <c r="BH6" s="227"/>
      <c r="BI6" s="227"/>
      <c r="BJ6" s="227"/>
      <c r="BK6" s="227"/>
      <c r="BL6" s="227"/>
      <c r="BM6" s="227"/>
      <c r="BN6" s="227"/>
      <c r="BO6" s="227"/>
      <c r="BP6" s="227"/>
      <c r="BQ6" s="227"/>
      <c r="BR6" s="227"/>
      <c r="BS6" s="228"/>
      <c r="BT6" s="226" t="s">
        <v>16</v>
      </c>
      <c r="BU6" s="229"/>
      <c r="BV6" s="229"/>
      <c r="BW6" s="229"/>
      <c r="BX6" s="229"/>
      <c r="BY6" s="229"/>
      <c r="BZ6" s="229"/>
      <c r="CA6" s="229"/>
      <c r="CB6" s="229"/>
      <c r="CC6" s="229"/>
      <c r="CD6" s="229"/>
      <c r="CE6" s="229"/>
      <c r="CF6" s="229"/>
      <c r="CG6" s="229"/>
      <c r="CH6" s="229"/>
      <c r="CI6" s="229"/>
      <c r="CJ6" s="229"/>
      <c r="CK6" s="229"/>
      <c r="CL6" s="229"/>
      <c r="CM6" s="230"/>
      <c r="CN6" s="227" t="s">
        <v>24</v>
      </c>
      <c r="CO6" s="227"/>
      <c r="CP6" s="227"/>
      <c r="CQ6" s="227"/>
      <c r="CR6" s="227"/>
      <c r="CS6" s="227"/>
      <c r="CT6" s="227"/>
      <c r="CU6" s="227"/>
      <c r="CV6" s="227"/>
      <c r="CW6" s="227"/>
      <c r="CX6" s="227"/>
      <c r="CY6" s="227"/>
      <c r="CZ6" s="227"/>
      <c r="DA6" s="227"/>
      <c r="DB6" s="227"/>
      <c r="DC6" s="227"/>
      <c r="DD6" s="227"/>
      <c r="DE6" s="227"/>
      <c r="DF6" s="227"/>
      <c r="DG6" s="227"/>
      <c r="DH6" s="227"/>
      <c r="DI6" s="227"/>
      <c r="DJ6" s="227"/>
      <c r="DK6" s="227"/>
      <c r="DL6" s="227"/>
      <c r="DM6" s="227"/>
      <c r="DN6" s="227"/>
      <c r="DO6" s="227"/>
      <c r="DP6" s="2"/>
      <c r="DQ6" s="2"/>
      <c r="DR6" s="2"/>
      <c r="DS6" s="2"/>
      <c r="DT6" s="2"/>
      <c r="DU6" s="2"/>
      <c r="DV6" s="2"/>
    </row>
    <row r="7" spans="1:126" ht="13.5" thickBot="1">
      <c r="B7" s="223">
        <v>1</v>
      </c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4"/>
      <c r="X7" s="225">
        <v>2</v>
      </c>
      <c r="Y7" s="223"/>
      <c r="Z7" s="223"/>
      <c r="AA7" s="223"/>
      <c r="AB7" s="223"/>
      <c r="AC7" s="223"/>
      <c r="AD7" s="224"/>
      <c r="AE7" s="225">
        <v>3</v>
      </c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4"/>
      <c r="AT7" s="225">
        <v>4</v>
      </c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4"/>
      <c r="BG7" s="225">
        <v>5</v>
      </c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4"/>
      <c r="BT7" s="231">
        <v>6</v>
      </c>
      <c r="BU7" s="232"/>
      <c r="BV7" s="232"/>
      <c r="BW7" s="232"/>
      <c r="BX7" s="232"/>
      <c r="BY7" s="232"/>
      <c r="BZ7" s="232"/>
      <c r="CA7" s="232"/>
      <c r="CB7" s="232"/>
      <c r="CC7" s="232"/>
      <c r="CD7" s="232"/>
      <c r="CE7" s="232"/>
      <c r="CF7" s="232"/>
      <c r="CG7" s="232"/>
      <c r="CH7" s="232"/>
      <c r="CI7" s="232"/>
      <c r="CJ7" s="232"/>
      <c r="CK7" s="232"/>
      <c r="CL7" s="232"/>
      <c r="CM7" s="233"/>
      <c r="CN7" s="231">
        <v>7</v>
      </c>
      <c r="CO7" s="234"/>
      <c r="CP7" s="234"/>
      <c r="CQ7" s="234"/>
      <c r="CR7" s="234"/>
      <c r="CS7" s="234"/>
      <c r="CT7" s="234"/>
      <c r="CU7" s="234"/>
      <c r="CV7" s="234"/>
      <c r="CW7" s="234"/>
      <c r="CX7" s="234"/>
      <c r="CY7" s="234"/>
      <c r="CZ7" s="234"/>
      <c r="DA7" s="234"/>
      <c r="DB7" s="234"/>
      <c r="DC7" s="234"/>
      <c r="DD7" s="234"/>
      <c r="DE7" s="234"/>
      <c r="DF7" s="234"/>
      <c r="DG7" s="234"/>
      <c r="DH7" s="234"/>
      <c r="DI7" s="234"/>
      <c r="DJ7" s="234"/>
      <c r="DK7" s="234"/>
      <c r="DL7" s="234"/>
      <c r="DM7" s="234"/>
      <c r="DN7" s="234"/>
      <c r="DO7" s="234"/>
      <c r="DP7" s="3"/>
      <c r="DQ7" s="3"/>
      <c r="DR7" s="3"/>
      <c r="DS7" s="3"/>
      <c r="DT7" s="3"/>
      <c r="DU7" s="3"/>
      <c r="DV7" s="3"/>
    </row>
    <row r="8" spans="1:126" ht="40.5" customHeight="1" thickBot="1">
      <c r="A8" s="22" t="s">
        <v>60</v>
      </c>
      <c r="B8" s="212" t="s">
        <v>12</v>
      </c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4" t="s">
        <v>3</v>
      </c>
      <c r="Y8" s="215"/>
      <c r="Z8" s="215"/>
      <c r="AA8" s="215"/>
      <c r="AB8" s="215"/>
      <c r="AC8" s="215"/>
      <c r="AD8" s="216"/>
      <c r="AE8" s="208">
        <f>SUM(AE9:AS41)</f>
        <v>230090972.61000001</v>
      </c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9"/>
      <c r="AT8" s="208">
        <f>SUM(AT11:BF41)</f>
        <v>9573587.4099999983</v>
      </c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9"/>
      <c r="BG8" s="205">
        <f>AT8-AE8</f>
        <v>-220517385.20000002</v>
      </c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7"/>
      <c r="BT8" s="84">
        <f>(AT8/AE8)*100</f>
        <v>4.1607835811216525</v>
      </c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6"/>
      <c r="CN8" s="231"/>
      <c r="CO8" s="234"/>
      <c r="CP8" s="234"/>
      <c r="CQ8" s="234"/>
      <c r="CR8" s="234"/>
      <c r="CS8" s="234"/>
      <c r="CT8" s="234"/>
      <c r="CU8" s="234"/>
      <c r="CV8" s="234"/>
      <c r="CW8" s="234"/>
      <c r="CX8" s="234"/>
      <c r="CY8" s="234"/>
      <c r="CZ8" s="234"/>
      <c r="DA8" s="234"/>
      <c r="DB8" s="234"/>
      <c r="DC8" s="234"/>
      <c r="DD8" s="234"/>
      <c r="DE8" s="234"/>
      <c r="DF8" s="234"/>
      <c r="DG8" s="234"/>
      <c r="DH8" s="234"/>
      <c r="DI8" s="234"/>
      <c r="DJ8" s="234"/>
      <c r="DK8" s="234"/>
      <c r="DL8" s="234"/>
      <c r="DM8" s="234"/>
      <c r="DN8" s="234"/>
      <c r="DO8" s="234"/>
      <c r="DP8" s="4"/>
      <c r="DQ8" s="4"/>
      <c r="DR8" s="4"/>
      <c r="DS8" s="4"/>
      <c r="DT8" s="4"/>
      <c r="DU8" s="4"/>
      <c r="DV8" s="4"/>
    </row>
    <row r="9" spans="1:126" ht="12.75" customHeight="1">
      <c r="B9" s="179" t="s">
        <v>10</v>
      </c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97"/>
      <c r="Y9" s="198"/>
      <c r="Z9" s="198"/>
      <c r="AA9" s="198"/>
      <c r="AB9" s="198"/>
      <c r="AC9" s="198"/>
      <c r="AD9" s="199"/>
      <c r="AE9" s="189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210"/>
      <c r="AT9" s="189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210"/>
      <c r="BG9" s="189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190"/>
      <c r="BS9" s="191"/>
      <c r="BT9" s="235"/>
      <c r="BU9" s="236"/>
      <c r="BV9" s="236"/>
      <c r="BW9" s="236"/>
      <c r="BX9" s="236"/>
      <c r="BY9" s="236"/>
      <c r="BZ9" s="236"/>
      <c r="CA9" s="236"/>
      <c r="CB9" s="236"/>
      <c r="CC9" s="236"/>
      <c r="CD9" s="236"/>
      <c r="CE9" s="236"/>
      <c r="CF9" s="236"/>
      <c r="CG9" s="236"/>
      <c r="CH9" s="236"/>
      <c r="CI9" s="236"/>
      <c r="CJ9" s="236"/>
      <c r="CK9" s="236"/>
      <c r="CL9" s="236"/>
      <c r="CM9" s="237"/>
      <c r="CN9" s="82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5"/>
      <c r="DR9" s="5"/>
      <c r="DS9" s="5"/>
      <c r="DT9" s="5"/>
      <c r="DU9" s="5"/>
      <c r="DV9" s="5"/>
    </row>
    <row r="10" spans="1:126" ht="13.5" thickBot="1">
      <c r="B10" s="203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0"/>
      <c r="Y10" s="201"/>
      <c r="Z10" s="201"/>
      <c r="AA10" s="201"/>
      <c r="AB10" s="201"/>
      <c r="AC10" s="201"/>
      <c r="AD10" s="202"/>
      <c r="AE10" s="192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211"/>
      <c r="AT10" s="192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211"/>
      <c r="BG10" s="192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4"/>
      <c r="BT10" s="238"/>
      <c r="BU10" s="239"/>
      <c r="BV10" s="239"/>
      <c r="BW10" s="239"/>
      <c r="BX10" s="239"/>
      <c r="BY10" s="239"/>
      <c r="BZ10" s="239"/>
      <c r="CA10" s="239"/>
      <c r="CB10" s="239"/>
      <c r="CC10" s="239"/>
      <c r="CD10" s="239"/>
      <c r="CE10" s="239"/>
      <c r="CF10" s="239"/>
      <c r="CG10" s="239"/>
      <c r="CH10" s="239"/>
      <c r="CI10" s="239"/>
      <c r="CJ10" s="239"/>
      <c r="CK10" s="239"/>
      <c r="CL10" s="239"/>
      <c r="CM10" s="240"/>
      <c r="CN10" s="82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6"/>
      <c r="DR10" s="6"/>
      <c r="DS10" s="6"/>
      <c r="DT10" s="6"/>
      <c r="DU10" s="6"/>
      <c r="DV10" s="6"/>
    </row>
    <row r="11" spans="1:126" ht="91.5" customHeight="1" thickBot="1">
      <c r="A11" s="20" t="s">
        <v>61</v>
      </c>
      <c r="B11" s="122">
        <v>1821010201001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8"/>
      <c r="X11" s="95"/>
      <c r="Y11" s="120"/>
      <c r="Z11" s="120"/>
      <c r="AA11" s="120"/>
      <c r="AB11" s="120"/>
      <c r="AC11" s="120"/>
      <c r="AD11" s="133"/>
      <c r="AE11" s="98">
        <v>27454773.100000001</v>
      </c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9"/>
      <c r="AT11" s="98">
        <v>6329887.79</v>
      </c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9"/>
      <c r="BG11" s="128">
        <f t="shared" ref="BG11:BG37" si="0">AT11-AE11</f>
        <v>-21124885.310000002</v>
      </c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30"/>
      <c r="BT11" s="84">
        <f>(AT11/AE11)*100</f>
        <v>23.055691507426808</v>
      </c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2"/>
      <c r="CN11" s="96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7"/>
      <c r="DR11" s="7"/>
      <c r="DS11" s="7"/>
      <c r="DT11" s="7"/>
      <c r="DU11" s="7"/>
      <c r="DV11" s="7"/>
    </row>
    <row r="12" spans="1:126" ht="159.75" customHeight="1" thickBot="1">
      <c r="A12" s="20" t="s">
        <v>62</v>
      </c>
      <c r="B12" s="122">
        <v>1821010202001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8"/>
      <c r="X12" s="95"/>
      <c r="Y12" s="120"/>
      <c r="Z12" s="120"/>
      <c r="AA12" s="120"/>
      <c r="AB12" s="120"/>
      <c r="AC12" s="120"/>
      <c r="AD12" s="133"/>
      <c r="AE12" s="98">
        <v>200</v>
      </c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9"/>
      <c r="AT12" s="98">
        <v>-22.77</v>
      </c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9"/>
      <c r="BG12" s="128">
        <f t="shared" si="0"/>
        <v>-222.77</v>
      </c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30"/>
      <c r="BT12" s="84">
        <f>(AT12/AE12)*100</f>
        <v>-11.385</v>
      </c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2"/>
      <c r="CN12" s="96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7"/>
      <c r="DR12" s="7"/>
      <c r="DS12" s="7"/>
      <c r="DT12" s="7"/>
      <c r="DU12" s="7"/>
      <c r="DV12" s="7"/>
    </row>
    <row r="13" spans="1:126" ht="37.5" customHeight="1" thickBot="1">
      <c r="A13" s="20" t="s">
        <v>63</v>
      </c>
      <c r="B13" s="122">
        <v>1821010203001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8"/>
      <c r="X13" s="134"/>
      <c r="Y13" s="135"/>
      <c r="Z13" s="135"/>
      <c r="AA13" s="135"/>
      <c r="AB13" s="135"/>
      <c r="AC13" s="135"/>
      <c r="AD13" s="136"/>
      <c r="AE13" s="98">
        <v>44742.96</v>
      </c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9"/>
      <c r="AT13" s="98">
        <v>3358.31</v>
      </c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9"/>
      <c r="BG13" s="128">
        <f t="shared" si="0"/>
        <v>-41384.65</v>
      </c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30"/>
      <c r="BT13" s="84">
        <f>(AT13/AE13)*100</f>
        <v>7.5057841501769227</v>
      </c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2"/>
      <c r="CN13" s="96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7"/>
      <c r="DR13" s="7"/>
      <c r="DS13" s="7"/>
      <c r="DT13" s="7"/>
      <c r="DU13" s="7"/>
      <c r="DV13" s="7"/>
    </row>
    <row r="14" spans="1:126" ht="17.25" hidden="1" customHeight="1" thickBot="1">
      <c r="A14" s="21"/>
      <c r="B14" s="122">
        <v>1821010204001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8"/>
      <c r="X14" s="134"/>
      <c r="Y14" s="135"/>
      <c r="Z14" s="135"/>
      <c r="AA14" s="135"/>
      <c r="AB14" s="135"/>
      <c r="AC14" s="135"/>
      <c r="AD14" s="136"/>
      <c r="AE14" s="98">
        <v>0</v>
      </c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117"/>
      <c r="AT14" s="98">
        <v>0</v>
      </c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9"/>
      <c r="BG14" s="128">
        <f t="shared" si="0"/>
        <v>0</v>
      </c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30"/>
      <c r="BT14" s="84">
        <v>0</v>
      </c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2"/>
      <c r="CN14" s="96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7"/>
      <c r="DR14" s="7"/>
      <c r="DS14" s="7"/>
      <c r="DT14" s="7"/>
      <c r="DU14" s="7"/>
      <c r="DV14" s="7"/>
    </row>
    <row r="15" spans="1:126" ht="58.5" customHeight="1" thickBot="1">
      <c r="A15" s="20" t="s">
        <v>64</v>
      </c>
      <c r="B15" s="122">
        <v>1001030200001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8"/>
      <c r="X15" s="134"/>
      <c r="Y15" s="135"/>
      <c r="Z15" s="135"/>
      <c r="AA15" s="135"/>
      <c r="AB15" s="135"/>
      <c r="AC15" s="135"/>
      <c r="AD15" s="136"/>
      <c r="AE15" s="98">
        <v>906868.49</v>
      </c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117"/>
      <c r="AT15" s="98">
        <v>226049.88</v>
      </c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9"/>
      <c r="BG15" s="128">
        <f t="shared" si="0"/>
        <v>-680818.61</v>
      </c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30"/>
      <c r="BT15" s="84">
        <f>(AT15/AE15)*100</f>
        <v>24.926423455290635</v>
      </c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2"/>
      <c r="CN15" s="124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7"/>
      <c r="DR15" s="7"/>
      <c r="DS15" s="7"/>
      <c r="DT15" s="7"/>
      <c r="DU15" s="7"/>
      <c r="DV15" s="7"/>
    </row>
    <row r="16" spans="1:126" ht="17.25" customHeight="1" thickBot="1">
      <c r="A16" s="21" t="s">
        <v>65</v>
      </c>
      <c r="B16" s="122">
        <v>1821050301001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8"/>
      <c r="X16" s="95"/>
      <c r="Y16" s="120"/>
      <c r="Z16" s="120"/>
      <c r="AA16" s="120"/>
      <c r="AB16" s="120"/>
      <c r="AC16" s="120"/>
      <c r="AD16" s="133"/>
      <c r="AE16" s="98">
        <v>89000</v>
      </c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117"/>
      <c r="AT16" s="98">
        <v>65637.509999999995</v>
      </c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9"/>
      <c r="BG16" s="128">
        <f t="shared" si="0"/>
        <v>-23362.490000000005</v>
      </c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30"/>
      <c r="BT16" s="84">
        <f>(AT16/AE16)*100</f>
        <v>73.750011235955043</v>
      </c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2"/>
      <c r="CN16" s="124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7"/>
      <c r="DR16" s="7"/>
      <c r="DS16" s="7"/>
      <c r="DT16" s="7"/>
      <c r="DU16" s="7"/>
      <c r="DV16" s="7"/>
    </row>
    <row r="17" spans="1:126" ht="17.25" hidden="1" customHeight="1" thickBot="1">
      <c r="A17" s="21"/>
      <c r="B17" s="122">
        <v>1821050302001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8"/>
      <c r="X17" s="95"/>
      <c r="Y17" s="120"/>
      <c r="Z17" s="120"/>
      <c r="AA17" s="120"/>
      <c r="AB17" s="120"/>
      <c r="AC17" s="120"/>
      <c r="AD17" s="133"/>
      <c r="AE17" s="98">
        <v>0</v>
      </c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117"/>
      <c r="AT17" s="98">
        <v>0</v>
      </c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9"/>
      <c r="BG17" s="128">
        <f t="shared" si="0"/>
        <v>0</v>
      </c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30"/>
      <c r="BT17" s="84">
        <v>0</v>
      </c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2"/>
      <c r="CN17" s="124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7"/>
      <c r="DR17" s="7"/>
      <c r="DS17" s="7"/>
      <c r="DT17" s="7"/>
      <c r="DU17" s="7"/>
      <c r="DV17" s="7"/>
    </row>
    <row r="18" spans="1:126" ht="17.25" customHeight="1" thickBot="1">
      <c r="A18" s="21" t="s">
        <v>66</v>
      </c>
      <c r="B18" s="122">
        <v>1821060103010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7"/>
      <c r="X18" s="95"/>
      <c r="Y18" s="105"/>
      <c r="Z18" s="105"/>
      <c r="AA18" s="105"/>
      <c r="AB18" s="105"/>
      <c r="AC18" s="105"/>
      <c r="AD18" s="106"/>
      <c r="AE18" s="98">
        <v>1170000</v>
      </c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117"/>
      <c r="AT18" s="98">
        <v>74152.2</v>
      </c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117"/>
      <c r="BG18" s="128">
        <f t="shared" si="0"/>
        <v>-1095847.8</v>
      </c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30"/>
      <c r="BT18" s="84">
        <f>(AT18/AE18)*100</f>
        <v>6.3377948717948716</v>
      </c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2"/>
      <c r="CN18" s="124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7"/>
      <c r="DR18" s="7"/>
      <c r="DS18" s="7"/>
      <c r="DT18" s="7"/>
      <c r="DU18" s="7"/>
      <c r="DV18" s="7"/>
    </row>
    <row r="19" spans="1:126" ht="16.5" hidden="1" customHeight="1" thickBot="1">
      <c r="A19" s="21"/>
      <c r="B19" s="122">
        <v>1821060601310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7"/>
      <c r="X19" s="95"/>
      <c r="Y19" s="105"/>
      <c r="Z19" s="105"/>
      <c r="AA19" s="105"/>
      <c r="AB19" s="105"/>
      <c r="AC19" s="105"/>
      <c r="AD19" s="106"/>
      <c r="AE19" s="76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8"/>
      <c r="AT19" s="76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8"/>
      <c r="BG19" s="128">
        <f t="shared" si="0"/>
        <v>0</v>
      </c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30"/>
      <c r="BT19" s="84">
        <v>0</v>
      </c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2"/>
      <c r="CN19" s="124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7"/>
      <c r="DR19" s="7"/>
      <c r="DS19" s="7"/>
      <c r="DT19" s="7"/>
      <c r="DU19" s="7"/>
      <c r="DV19" s="7"/>
    </row>
    <row r="20" spans="1:126" ht="18.75" hidden="1" customHeight="1" thickBot="1">
      <c r="A20" s="21"/>
      <c r="B20" s="122">
        <v>1821060602310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7"/>
      <c r="X20" s="95"/>
      <c r="Y20" s="105"/>
      <c r="Z20" s="105"/>
      <c r="AA20" s="105"/>
      <c r="AB20" s="105"/>
      <c r="AC20" s="105"/>
      <c r="AD20" s="106"/>
      <c r="AE20" s="98">
        <v>0</v>
      </c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117"/>
      <c r="AT20" s="98">
        <v>0</v>
      </c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117"/>
      <c r="BG20" s="163">
        <f t="shared" si="0"/>
        <v>0</v>
      </c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5"/>
      <c r="BT20" s="84">
        <v>0</v>
      </c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2"/>
      <c r="CN20" s="124"/>
      <c r="CO20" s="125"/>
      <c r="CP20" s="125"/>
      <c r="CQ20" s="125"/>
      <c r="CR20" s="125"/>
      <c r="CS20" s="125"/>
      <c r="CT20" s="125"/>
      <c r="CU20" s="125"/>
      <c r="CV20" s="125"/>
      <c r="CW20" s="125"/>
      <c r="CX20" s="125"/>
      <c r="CY20" s="125"/>
      <c r="CZ20" s="125"/>
      <c r="DA20" s="125"/>
      <c r="DB20" s="125"/>
      <c r="DC20" s="125"/>
      <c r="DD20" s="125"/>
      <c r="DE20" s="125"/>
      <c r="DF20" s="125"/>
      <c r="DG20" s="125"/>
      <c r="DH20" s="125"/>
      <c r="DI20" s="125"/>
      <c r="DJ20" s="125"/>
      <c r="DK20" s="125"/>
      <c r="DL20" s="125"/>
      <c r="DM20" s="125"/>
      <c r="DN20" s="125"/>
      <c r="DO20" s="125"/>
      <c r="DP20" s="125"/>
      <c r="DQ20" s="7"/>
      <c r="DR20" s="7"/>
      <c r="DS20" s="7"/>
      <c r="DT20" s="7"/>
      <c r="DU20" s="7"/>
      <c r="DV20" s="7"/>
    </row>
    <row r="21" spans="1:126" ht="27" customHeight="1" thickBot="1">
      <c r="A21" s="20" t="s">
        <v>67</v>
      </c>
      <c r="B21" s="122">
        <v>1821060603313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123"/>
      <c r="X21" s="79"/>
      <c r="Y21" s="75"/>
      <c r="Z21" s="75"/>
      <c r="AA21" s="75"/>
      <c r="AB21" s="8"/>
      <c r="AC21" s="8"/>
      <c r="AD21" s="13"/>
      <c r="AE21" s="113">
        <v>1138989.31</v>
      </c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11"/>
      <c r="AS21" s="12"/>
      <c r="AT21" s="113">
        <v>170327.96</v>
      </c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112"/>
      <c r="BG21" s="114">
        <f>AT21-AE21</f>
        <v>-968661.35000000009</v>
      </c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6"/>
      <c r="BT21" s="84">
        <v>1</v>
      </c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2"/>
      <c r="CN21" s="124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7"/>
      <c r="DR21" s="7"/>
      <c r="DS21" s="7"/>
      <c r="DT21" s="7"/>
      <c r="DU21" s="7"/>
      <c r="DV21" s="7"/>
    </row>
    <row r="22" spans="1:126" ht="18.75" customHeight="1" thickBot="1">
      <c r="A22" s="21" t="s">
        <v>68</v>
      </c>
      <c r="B22" s="122">
        <v>1821060604313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123"/>
      <c r="X22" s="79"/>
      <c r="Y22" s="75"/>
      <c r="Z22" s="75"/>
      <c r="AA22" s="75"/>
      <c r="AB22" s="8"/>
      <c r="AC22" s="8"/>
      <c r="AD22" s="13"/>
      <c r="AE22" s="113">
        <v>1593215.37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11"/>
      <c r="AS22" s="12"/>
      <c r="AT22" s="113">
        <v>140327.67999999999</v>
      </c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112"/>
      <c r="BG22" s="114">
        <f>AT22-AE22</f>
        <v>-1452887.6900000002</v>
      </c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6"/>
      <c r="BT22" s="84">
        <v>2</v>
      </c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  <c r="CK22" s="131"/>
      <c r="CL22" s="131"/>
      <c r="CM22" s="132"/>
      <c r="CN22" s="124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7"/>
      <c r="DR22" s="7"/>
      <c r="DS22" s="7"/>
      <c r="DT22" s="7"/>
      <c r="DU22" s="7"/>
      <c r="DV22" s="7"/>
    </row>
    <row r="23" spans="1:126" ht="24" customHeight="1" thickBot="1">
      <c r="A23" s="21" t="s">
        <v>68</v>
      </c>
      <c r="B23" s="122">
        <v>1821090405000</v>
      </c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7"/>
      <c r="X23" s="95"/>
      <c r="Y23" s="105"/>
      <c r="Z23" s="105"/>
      <c r="AA23" s="105"/>
      <c r="AB23" s="105"/>
      <c r="AC23" s="105"/>
      <c r="AD23" s="106"/>
      <c r="AE23" s="98">
        <v>0</v>
      </c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117"/>
      <c r="AT23" s="98">
        <v>3254.79</v>
      </c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117"/>
      <c r="BG23" s="163">
        <f t="shared" si="0"/>
        <v>3254.79</v>
      </c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5"/>
      <c r="BT23" s="84">
        <v>3</v>
      </c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31"/>
      <c r="CI23" s="131"/>
      <c r="CJ23" s="131"/>
      <c r="CK23" s="131"/>
      <c r="CL23" s="131"/>
      <c r="CM23" s="132"/>
      <c r="CN23" s="96"/>
      <c r="CO23" s="125"/>
      <c r="CP23" s="125"/>
      <c r="CQ23" s="125"/>
      <c r="CR23" s="125"/>
      <c r="CS23" s="125"/>
      <c r="CT23" s="125"/>
      <c r="CU23" s="125"/>
      <c r="CV23" s="125"/>
      <c r="CW23" s="125"/>
      <c r="CX23" s="125"/>
      <c r="CY23" s="125"/>
      <c r="CZ23" s="125"/>
      <c r="DA23" s="125"/>
      <c r="DB23" s="125"/>
      <c r="DC23" s="125"/>
      <c r="DD23" s="125"/>
      <c r="DE23" s="125"/>
      <c r="DF23" s="125"/>
      <c r="DG23" s="125"/>
      <c r="DH23" s="125"/>
      <c r="DI23" s="125"/>
      <c r="DJ23" s="125"/>
      <c r="DK23" s="125"/>
      <c r="DL23" s="125"/>
      <c r="DM23" s="125"/>
      <c r="DN23" s="125"/>
      <c r="DO23" s="125"/>
      <c r="DP23" s="125"/>
      <c r="DQ23" s="7"/>
      <c r="DR23" s="7"/>
      <c r="DS23" s="7"/>
      <c r="DT23" s="7"/>
      <c r="DU23" s="7"/>
      <c r="DV23" s="7"/>
    </row>
    <row r="24" spans="1:126" ht="82.5" customHeight="1" thickBot="1">
      <c r="A24" s="20" t="s">
        <v>72</v>
      </c>
      <c r="B24" s="122">
        <v>1621110701510</v>
      </c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7"/>
      <c r="X24" s="95"/>
      <c r="Y24" s="105"/>
      <c r="Z24" s="105"/>
      <c r="AA24" s="105"/>
      <c r="AB24" s="105"/>
      <c r="AC24" s="105"/>
      <c r="AD24" s="106"/>
      <c r="AE24" s="98">
        <v>2016.14</v>
      </c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117"/>
      <c r="AT24" s="76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8"/>
      <c r="BG24" s="163">
        <f t="shared" si="0"/>
        <v>-2016.14</v>
      </c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5"/>
      <c r="BT24" s="84">
        <f t="shared" ref="BT24:BT30" si="1">(AT24/AE24)*100</f>
        <v>0</v>
      </c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  <c r="CI24" s="131"/>
      <c r="CJ24" s="131"/>
      <c r="CK24" s="131"/>
      <c r="CL24" s="131"/>
      <c r="CM24" s="132"/>
      <c r="CN24" s="96"/>
      <c r="CO24" s="125"/>
      <c r="CP24" s="125"/>
      <c r="CQ24" s="125"/>
      <c r="CR24" s="125"/>
      <c r="CS24" s="125"/>
      <c r="CT24" s="125"/>
      <c r="CU24" s="125"/>
      <c r="CV24" s="125"/>
      <c r="CW24" s="125"/>
      <c r="CX24" s="125"/>
      <c r="CY24" s="125"/>
      <c r="CZ24" s="125"/>
      <c r="DA24" s="125"/>
      <c r="DB24" s="125"/>
      <c r="DC24" s="125"/>
      <c r="DD24" s="125"/>
      <c r="DE24" s="125"/>
      <c r="DF24" s="125"/>
      <c r="DG24" s="125"/>
      <c r="DH24" s="125"/>
      <c r="DI24" s="125"/>
      <c r="DJ24" s="125"/>
      <c r="DK24" s="125"/>
      <c r="DL24" s="125"/>
      <c r="DM24" s="125"/>
      <c r="DN24" s="125"/>
      <c r="DO24" s="125"/>
      <c r="DP24" s="125"/>
      <c r="DQ24" s="7"/>
      <c r="DR24" s="7"/>
      <c r="DS24" s="7"/>
      <c r="DT24" s="7"/>
      <c r="DU24" s="7"/>
      <c r="DV24" s="7"/>
    </row>
    <row r="25" spans="1:126" ht="138" customHeight="1" thickBot="1">
      <c r="A25" s="20" t="s">
        <v>69</v>
      </c>
      <c r="B25" s="122">
        <v>9811105013130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123"/>
      <c r="X25" s="79"/>
      <c r="Y25" s="75"/>
      <c r="Z25" s="75"/>
      <c r="AA25" s="75"/>
      <c r="AB25" s="8"/>
      <c r="AC25" s="8"/>
      <c r="AD25" s="13"/>
      <c r="AE25" s="113">
        <v>157716.24</v>
      </c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11"/>
      <c r="AS25" s="12"/>
      <c r="AT25" s="113">
        <v>25390.26</v>
      </c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112"/>
      <c r="BG25" s="114">
        <f>AT25-AE25</f>
        <v>-132325.97999999998</v>
      </c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6"/>
      <c r="BT25" s="84">
        <f t="shared" si="1"/>
        <v>16.098697255273141</v>
      </c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31"/>
      <c r="CI25" s="131"/>
      <c r="CJ25" s="131"/>
      <c r="CK25" s="131"/>
      <c r="CL25" s="131"/>
      <c r="CM25" s="132"/>
      <c r="CN25" s="96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  <c r="DT25" s="83"/>
      <c r="DU25" s="83"/>
      <c r="DV25" s="83"/>
    </row>
    <row r="26" spans="1:126" ht="105" customHeight="1" thickBot="1">
      <c r="A26" s="20" t="s">
        <v>70</v>
      </c>
      <c r="B26" s="122">
        <v>9811105035130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123"/>
      <c r="X26" s="79"/>
      <c r="Y26" s="75"/>
      <c r="Z26" s="75"/>
      <c r="AA26" s="75"/>
      <c r="AB26" s="8"/>
      <c r="AC26" s="8"/>
      <c r="AD26" s="13"/>
      <c r="AE26" s="113">
        <v>1540254.36</v>
      </c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11"/>
      <c r="AS26" s="12"/>
      <c r="AT26" s="113">
        <v>311380.67</v>
      </c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112"/>
      <c r="BG26" s="114">
        <f>AT26-AE26</f>
        <v>-1228873.6900000002</v>
      </c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6"/>
      <c r="BT26" s="84">
        <f t="shared" si="1"/>
        <v>20.216184942336405</v>
      </c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3"/>
      <c r="CN26" s="96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  <c r="DP26" s="83"/>
      <c r="DQ26" s="7"/>
      <c r="DR26" s="7"/>
      <c r="DS26" s="7"/>
      <c r="DT26" s="7"/>
      <c r="DU26" s="7"/>
      <c r="DV26" s="7"/>
    </row>
    <row r="27" spans="1:126" ht="123.75" customHeight="1" thickBot="1">
      <c r="A27" s="20" t="s">
        <v>71</v>
      </c>
      <c r="B27" s="122">
        <v>9811109045130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123"/>
      <c r="X27" s="79"/>
      <c r="Y27" s="75"/>
      <c r="Z27" s="75"/>
      <c r="AA27" s="75"/>
      <c r="AB27" s="8"/>
      <c r="AC27" s="8"/>
      <c r="AD27" s="13"/>
      <c r="AE27" s="113">
        <v>36000</v>
      </c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11"/>
      <c r="AS27" s="12"/>
      <c r="AT27" s="113">
        <v>54712.77</v>
      </c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112"/>
      <c r="BG27" s="114">
        <f>AT27-AE27</f>
        <v>18712.769999999997</v>
      </c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6"/>
      <c r="BT27" s="84">
        <f t="shared" si="1"/>
        <v>151.97991666666667</v>
      </c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3"/>
      <c r="CN27" s="96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  <c r="DP27" s="83"/>
      <c r="DQ27" s="7"/>
      <c r="DR27" s="7"/>
      <c r="DS27" s="7"/>
      <c r="DT27" s="7"/>
      <c r="DU27" s="7"/>
      <c r="DV27" s="7"/>
    </row>
    <row r="28" spans="1:126" ht="2.25" customHeight="1" thickBot="1">
      <c r="A28" s="21"/>
      <c r="B28" s="122">
        <v>9811406025130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123"/>
      <c r="X28" s="79"/>
      <c r="Y28" s="75"/>
      <c r="Z28" s="75"/>
      <c r="AA28" s="75"/>
      <c r="AB28" s="8"/>
      <c r="AC28" s="8"/>
      <c r="AD28" s="13"/>
      <c r="AE28" s="113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11"/>
      <c r="AS28" s="12"/>
      <c r="AT28" s="113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112"/>
      <c r="BG28" s="114">
        <f>AT28-AE28</f>
        <v>0</v>
      </c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6"/>
      <c r="BT28" s="84" t="e">
        <f t="shared" si="1"/>
        <v>#DIV/0!</v>
      </c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3"/>
      <c r="CN28" s="96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7"/>
      <c r="DR28" s="7"/>
      <c r="DS28" s="7"/>
      <c r="DT28" s="7"/>
      <c r="DU28" s="7"/>
      <c r="DV28" s="7"/>
    </row>
    <row r="29" spans="1:126" ht="60.75" customHeight="1" thickBot="1">
      <c r="A29" s="20" t="s">
        <v>73</v>
      </c>
      <c r="B29" s="122">
        <v>9811406013130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123"/>
      <c r="X29" s="79"/>
      <c r="Y29" s="75"/>
      <c r="Z29" s="75"/>
      <c r="AA29" s="75"/>
      <c r="AB29" s="8"/>
      <c r="AC29" s="8"/>
      <c r="AD29" s="13"/>
      <c r="AE29" s="113">
        <v>512134.92</v>
      </c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11"/>
      <c r="AS29" s="12"/>
      <c r="AT29" s="113">
        <v>34783</v>
      </c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112"/>
      <c r="BG29" s="114">
        <f>AT29-AE29</f>
        <v>-477351.92</v>
      </c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6"/>
      <c r="BT29" s="84">
        <f t="shared" si="1"/>
        <v>6.7917649513140015</v>
      </c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3"/>
      <c r="CN29" s="96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7"/>
      <c r="DR29" s="7"/>
      <c r="DS29" s="7"/>
      <c r="DT29" s="7"/>
      <c r="DU29" s="7"/>
      <c r="DV29" s="7"/>
    </row>
    <row r="30" spans="1:126" ht="18.75" customHeight="1" thickBot="1">
      <c r="A30" s="21"/>
      <c r="B30" s="122">
        <v>9651110501313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7"/>
      <c r="X30" s="95"/>
      <c r="Y30" s="105"/>
      <c r="Z30" s="105"/>
      <c r="AA30" s="105"/>
      <c r="AB30" s="105"/>
      <c r="AC30" s="105"/>
      <c r="AD30" s="106"/>
      <c r="AE30" s="98">
        <v>1225600</v>
      </c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117"/>
      <c r="AT30" s="98">
        <v>889654.18</v>
      </c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117"/>
      <c r="BG30" s="163">
        <f t="shared" si="0"/>
        <v>-335945.81999999995</v>
      </c>
      <c r="BH30" s="164"/>
      <c r="BI30" s="164"/>
      <c r="BJ30" s="164"/>
      <c r="BK30" s="164"/>
      <c r="BL30" s="164"/>
      <c r="BM30" s="164"/>
      <c r="BN30" s="164"/>
      <c r="BO30" s="164"/>
      <c r="BP30" s="164"/>
      <c r="BQ30" s="164"/>
      <c r="BR30" s="164"/>
      <c r="BS30" s="165"/>
      <c r="BT30" s="84">
        <f t="shared" si="1"/>
        <v>72.589277088772846</v>
      </c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3"/>
      <c r="CN30" s="96"/>
      <c r="CO30" s="125"/>
      <c r="CP30" s="125"/>
      <c r="CQ30" s="125"/>
      <c r="CR30" s="125"/>
      <c r="CS30" s="125"/>
      <c r="CT30" s="125"/>
      <c r="CU30" s="125"/>
      <c r="CV30" s="125"/>
      <c r="CW30" s="125"/>
      <c r="CX30" s="125"/>
      <c r="CY30" s="125"/>
      <c r="CZ30" s="125"/>
      <c r="DA30" s="125"/>
      <c r="DB30" s="125"/>
      <c r="DC30" s="125"/>
      <c r="DD30" s="125"/>
      <c r="DE30" s="125"/>
      <c r="DF30" s="125"/>
      <c r="DG30" s="125"/>
      <c r="DH30" s="125"/>
      <c r="DI30" s="125"/>
      <c r="DJ30" s="125"/>
      <c r="DK30" s="125"/>
      <c r="DL30" s="125"/>
      <c r="DM30" s="125"/>
      <c r="DN30" s="125"/>
      <c r="DO30" s="125"/>
      <c r="DP30" s="125"/>
      <c r="DQ30" s="7"/>
      <c r="DR30" s="7"/>
      <c r="DS30" s="7"/>
      <c r="DT30" s="7"/>
      <c r="DU30" s="7"/>
      <c r="DV30" s="7"/>
    </row>
    <row r="31" spans="1:126" ht="17.25" hidden="1" customHeight="1" thickBot="1">
      <c r="A31" s="21"/>
      <c r="B31" s="122">
        <v>1621110904510</v>
      </c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8"/>
      <c r="X31" s="95"/>
      <c r="Y31" s="120"/>
      <c r="Z31" s="120"/>
      <c r="AA31" s="120"/>
      <c r="AB31" s="120"/>
      <c r="AC31" s="120"/>
      <c r="AD31" s="133"/>
      <c r="AE31" s="98">
        <v>0</v>
      </c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117"/>
      <c r="AT31" s="98">
        <v>0</v>
      </c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9"/>
      <c r="BG31" s="163">
        <f t="shared" si="0"/>
        <v>0</v>
      </c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5"/>
      <c r="BT31" s="84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2"/>
      <c r="CN31" s="96"/>
      <c r="CO31" s="125"/>
      <c r="CP31" s="125"/>
      <c r="CQ31" s="125"/>
      <c r="CR31" s="125"/>
      <c r="CS31" s="125"/>
      <c r="CT31" s="125"/>
      <c r="CU31" s="125"/>
      <c r="CV31" s="125"/>
      <c r="CW31" s="125"/>
      <c r="CX31" s="125"/>
      <c r="CY31" s="125"/>
      <c r="CZ31" s="125"/>
      <c r="DA31" s="125"/>
      <c r="DB31" s="125"/>
      <c r="DC31" s="125"/>
      <c r="DD31" s="125"/>
      <c r="DE31" s="125"/>
      <c r="DF31" s="125"/>
      <c r="DG31" s="125"/>
      <c r="DH31" s="125"/>
      <c r="DI31" s="125"/>
      <c r="DJ31" s="125"/>
      <c r="DK31" s="125"/>
      <c r="DL31" s="125"/>
      <c r="DM31" s="125"/>
      <c r="DN31" s="125"/>
      <c r="DO31" s="125"/>
      <c r="DP31" s="125"/>
      <c r="DQ31" s="7"/>
      <c r="DR31" s="7"/>
      <c r="DS31" s="7"/>
      <c r="DT31" s="7"/>
      <c r="DU31" s="7"/>
      <c r="DV31" s="7"/>
    </row>
    <row r="32" spans="1:126" ht="69.75" customHeight="1" thickBot="1">
      <c r="A32" s="20" t="s">
        <v>75</v>
      </c>
      <c r="B32" s="122">
        <v>1821169005013</v>
      </c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8"/>
      <c r="X32" s="95"/>
      <c r="Y32" s="120"/>
      <c r="Z32" s="120"/>
      <c r="AA32" s="120"/>
      <c r="AB32" s="120"/>
      <c r="AC32" s="120"/>
      <c r="AD32" s="133"/>
      <c r="AE32" s="98">
        <v>6000</v>
      </c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117"/>
      <c r="AT32" s="98">
        <v>489.18</v>
      </c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9"/>
      <c r="BG32" s="163">
        <f t="shared" si="0"/>
        <v>-5510.82</v>
      </c>
      <c r="BH32" s="164"/>
      <c r="BI32" s="164"/>
      <c r="BJ32" s="164"/>
      <c r="BK32" s="164"/>
      <c r="BL32" s="164"/>
      <c r="BM32" s="164"/>
      <c r="BN32" s="164"/>
      <c r="BO32" s="164"/>
      <c r="BP32" s="164"/>
      <c r="BQ32" s="164"/>
      <c r="BR32" s="164"/>
      <c r="BS32" s="165"/>
      <c r="BT32" s="84">
        <f t="shared" ref="BT32:BT38" si="2">(AT32/AE32)*100</f>
        <v>8.1530000000000005</v>
      </c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1"/>
      <c r="CL32" s="131"/>
      <c r="CM32" s="132"/>
      <c r="CN32" s="96"/>
      <c r="CO32" s="125"/>
      <c r="CP32" s="125"/>
      <c r="CQ32" s="125"/>
      <c r="CR32" s="125"/>
      <c r="CS32" s="125"/>
      <c r="CT32" s="125"/>
      <c r="CU32" s="125"/>
      <c r="CV32" s="125"/>
      <c r="CW32" s="125"/>
      <c r="CX32" s="125"/>
      <c r="CY32" s="125"/>
      <c r="CZ32" s="125"/>
      <c r="DA32" s="125"/>
      <c r="DB32" s="125"/>
      <c r="DC32" s="125"/>
      <c r="DD32" s="125"/>
      <c r="DE32" s="125"/>
      <c r="DF32" s="125"/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7"/>
      <c r="DR32" s="7"/>
      <c r="DS32" s="7"/>
      <c r="DT32" s="7"/>
      <c r="DU32" s="7"/>
      <c r="DV32" s="7"/>
    </row>
    <row r="33" spans="1:126" ht="80.25" customHeight="1" thickBot="1">
      <c r="A33" s="20" t="s">
        <v>74</v>
      </c>
      <c r="B33" s="122">
        <v>1621165104002</v>
      </c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8"/>
      <c r="X33" s="95"/>
      <c r="Y33" s="120"/>
      <c r="Z33" s="120"/>
      <c r="AA33" s="120"/>
      <c r="AB33" s="120"/>
      <c r="AC33" s="120"/>
      <c r="AD33" s="133"/>
      <c r="AE33" s="98">
        <v>5330</v>
      </c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117"/>
      <c r="AT33" s="98">
        <v>1000</v>
      </c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9"/>
      <c r="BG33" s="163">
        <f t="shared" si="0"/>
        <v>-4330</v>
      </c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5"/>
      <c r="BT33" s="84">
        <f t="shared" si="2"/>
        <v>18.761726078799249</v>
      </c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  <c r="CK33" s="131"/>
      <c r="CL33" s="131"/>
      <c r="CM33" s="132"/>
      <c r="CN33" s="96"/>
      <c r="CO33" s="125"/>
      <c r="CP33" s="125"/>
      <c r="CQ33" s="125"/>
      <c r="CR33" s="125"/>
      <c r="CS33" s="125"/>
      <c r="CT33" s="125"/>
      <c r="CU33" s="125"/>
      <c r="CV33" s="125"/>
      <c r="CW33" s="125"/>
      <c r="CX33" s="125"/>
      <c r="CY33" s="125"/>
      <c r="CZ33" s="125"/>
      <c r="DA33" s="125"/>
      <c r="DB33" s="125"/>
      <c r="DC33" s="125"/>
      <c r="DD33" s="125"/>
      <c r="DE33" s="125"/>
      <c r="DF33" s="125"/>
      <c r="DG33" s="125"/>
      <c r="DH33" s="125"/>
      <c r="DI33" s="125"/>
      <c r="DJ33" s="125"/>
      <c r="DK33" s="125"/>
      <c r="DL33" s="125"/>
      <c r="DM33" s="125"/>
      <c r="DN33" s="125"/>
      <c r="DO33" s="125"/>
      <c r="DP33" s="125"/>
      <c r="DQ33" s="7"/>
      <c r="DR33" s="7"/>
      <c r="DS33" s="7"/>
      <c r="DT33" s="7"/>
      <c r="DU33" s="7"/>
      <c r="DV33" s="7"/>
    </row>
    <row r="34" spans="1:126" ht="126" customHeight="1" thickBot="1">
      <c r="A34" s="20" t="s">
        <v>77</v>
      </c>
      <c r="B34" s="122">
        <v>1622020208813</v>
      </c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8"/>
      <c r="X34" s="95"/>
      <c r="Y34" s="120"/>
      <c r="Z34" s="120"/>
      <c r="AA34" s="120"/>
      <c r="AB34" s="120"/>
      <c r="AC34" s="120"/>
      <c r="AD34" s="133"/>
      <c r="AE34" s="98">
        <v>89626529.090000004</v>
      </c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117"/>
      <c r="AT34" s="9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9"/>
      <c r="BG34" s="163">
        <f>AT34-AE34</f>
        <v>-89626529.090000004</v>
      </c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5"/>
      <c r="BT34" s="84">
        <f t="shared" si="2"/>
        <v>0</v>
      </c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  <c r="CK34" s="131"/>
      <c r="CL34" s="131"/>
      <c r="CM34" s="132"/>
      <c r="CN34" s="96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7"/>
      <c r="DR34" s="7"/>
      <c r="DS34" s="7"/>
      <c r="DT34" s="7"/>
      <c r="DU34" s="7"/>
      <c r="DV34" s="7"/>
    </row>
    <row r="35" spans="1:126" ht="69.75" customHeight="1" thickBot="1">
      <c r="A35" s="20" t="s">
        <v>76</v>
      </c>
      <c r="B35" s="122">
        <v>1622020208913</v>
      </c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8"/>
      <c r="X35" s="95"/>
      <c r="Y35" s="120"/>
      <c r="Z35" s="120"/>
      <c r="AA35" s="120"/>
      <c r="AB35" s="120"/>
      <c r="AC35" s="120"/>
      <c r="AD35" s="133"/>
      <c r="AE35" s="98">
        <v>86302806.629999995</v>
      </c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117"/>
      <c r="AT35" s="9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9"/>
      <c r="BG35" s="163">
        <f>AT35-AE35</f>
        <v>-86302806.629999995</v>
      </c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5"/>
      <c r="BT35" s="84">
        <f t="shared" si="2"/>
        <v>0</v>
      </c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  <c r="CK35" s="131"/>
      <c r="CL35" s="131"/>
      <c r="CM35" s="132"/>
      <c r="CN35" s="96"/>
      <c r="CO35" s="125"/>
      <c r="CP35" s="125"/>
      <c r="CQ35" s="125"/>
      <c r="CR35" s="125"/>
      <c r="CS35" s="125"/>
      <c r="CT35" s="125"/>
      <c r="CU35" s="125"/>
      <c r="CV35" s="125"/>
      <c r="CW35" s="125"/>
      <c r="CX35" s="125"/>
      <c r="CY35" s="125"/>
      <c r="CZ35" s="125"/>
      <c r="DA35" s="125"/>
      <c r="DB35" s="125"/>
      <c r="DC35" s="125"/>
      <c r="DD35" s="125"/>
      <c r="DE35" s="125"/>
      <c r="DF35" s="125"/>
      <c r="DG35" s="125"/>
      <c r="DH35" s="125"/>
      <c r="DI35" s="125"/>
      <c r="DJ35" s="125"/>
      <c r="DK35" s="125"/>
      <c r="DL35" s="125"/>
      <c r="DM35" s="125"/>
      <c r="DN35" s="125"/>
      <c r="DO35" s="125"/>
      <c r="DP35" s="125"/>
      <c r="DQ35" s="7"/>
      <c r="DR35" s="7"/>
      <c r="DS35" s="7"/>
      <c r="DT35" s="7"/>
      <c r="DU35" s="7"/>
      <c r="DV35" s="7"/>
    </row>
    <row r="36" spans="1:126" ht="58.5" customHeight="1" thickBot="1">
      <c r="A36" s="20" t="s">
        <v>80</v>
      </c>
      <c r="B36" s="122">
        <v>1622020100110</v>
      </c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8"/>
      <c r="X36" s="95"/>
      <c r="Y36" s="120"/>
      <c r="Z36" s="120"/>
      <c r="AA36" s="120"/>
      <c r="AB36" s="120"/>
      <c r="AC36" s="120"/>
      <c r="AD36" s="133"/>
      <c r="AE36" s="98">
        <v>4932673</v>
      </c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9"/>
      <c r="AT36" s="98">
        <v>1233204</v>
      </c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9"/>
      <c r="BG36" s="128">
        <f t="shared" si="0"/>
        <v>-3699469</v>
      </c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30"/>
      <c r="BT36" s="84">
        <f t="shared" si="2"/>
        <v>25.000724759172154</v>
      </c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1"/>
      <c r="CJ36" s="131"/>
      <c r="CK36" s="131"/>
      <c r="CL36" s="131"/>
      <c r="CM36" s="132"/>
      <c r="CN36" s="96"/>
      <c r="CO36" s="97"/>
      <c r="CP36" s="97"/>
      <c r="CQ36" s="97"/>
      <c r="CR36" s="97"/>
      <c r="CS36" s="97"/>
      <c r="CT36" s="97"/>
      <c r="CU36" s="97"/>
      <c r="CV36" s="97"/>
      <c r="CW36" s="97"/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7"/>
      <c r="DO36" s="97"/>
      <c r="DP36" s="97"/>
      <c r="DQ36" s="7"/>
      <c r="DR36" s="7"/>
      <c r="DS36" s="7"/>
      <c r="DT36" s="7"/>
      <c r="DU36" s="7"/>
      <c r="DV36" s="7"/>
    </row>
    <row r="37" spans="1:126" ht="34.5" customHeight="1" thickBot="1">
      <c r="A37" s="20" t="s">
        <v>78</v>
      </c>
      <c r="B37" s="122">
        <v>1622020499910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8"/>
      <c r="X37" s="95"/>
      <c r="Y37" s="120"/>
      <c r="Z37" s="120"/>
      <c r="AA37" s="120"/>
      <c r="AB37" s="120"/>
      <c r="AC37" s="120"/>
      <c r="AD37" s="133"/>
      <c r="AE37" s="98">
        <v>13295623</v>
      </c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9"/>
      <c r="AT37" s="9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9"/>
      <c r="BG37" s="128">
        <f t="shared" si="0"/>
        <v>-13295623</v>
      </c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30"/>
      <c r="BT37" s="84">
        <f t="shared" si="2"/>
        <v>0</v>
      </c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31"/>
      <c r="CI37" s="131"/>
      <c r="CJ37" s="131"/>
      <c r="CK37" s="131"/>
      <c r="CL37" s="131"/>
      <c r="CM37" s="132"/>
      <c r="CN37" s="96"/>
      <c r="CO37" s="97"/>
      <c r="CP37" s="97"/>
      <c r="CQ37" s="97"/>
      <c r="CR37" s="97"/>
      <c r="CS37" s="97"/>
      <c r="CT37" s="97"/>
      <c r="CU37" s="97"/>
      <c r="CV37" s="97"/>
      <c r="CW37" s="97"/>
      <c r="CX37" s="97"/>
      <c r="CY37" s="97"/>
      <c r="CZ37" s="97"/>
      <c r="DA37" s="97"/>
      <c r="DB37" s="97"/>
      <c r="DC37" s="97"/>
      <c r="DD37" s="97"/>
      <c r="DE37" s="97"/>
      <c r="DF37" s="97"/>
      <c r="DG37" s="97"/>
      <c r="DH37" s="97"/>
      <c r="DI37" s="97"/>
      <c r="DJ37" s="97"/>
      <c r="DK37" s="97"/>
      <c r="DL37" s="97"/>
      <c r="DM37" s="97"/>
      <c r="DN37" s="97"/>
      <c r="DO37" s="97"/>
      <c r="DP37" s="97"/>
      <c r="DQ37" s="7"/>
      <c r="DR37" s="7"/>
      <c r="DS37" s="7"/>
      <c r="DT37" s="7"/>
      <c r="DU37" s="7"/>
      <c r="DV37" s="7"/>
    </row>
    <row r="38" spans="1:126" ht="136.5" customHeight="1" thickBot="1">
      <c r="A38" s="20" t="s">
        <v>79</v>
      </c>
      <c r="B38" s="122">
        <v>1622020302413</v>
      </c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8"/>
      <c r="X38" s="95"/>
      <c r="Y38" s="120"/>
      <c r="Z38" s="120"/>
      <c r="AA38" s="120"/>
      <c r="AB38" s="120"/>
      <c r="AC38" s="120"/>
      <c r="AD38" s="133"/>
      <c r="AE38" s="98">
        <v>50500</v>
      </c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9"/>
      <c r="AT38" s="98">
        <v>10000</v>
      </c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9"/>
      <c r="BG38" s="128">
        <f>AT38-AE38</f>
        <v>-40500</v>
      </c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30"/>
      <c r="BT38" s="84">
        <f t="shared" si="2"/>
        <v>19.801980198019802</v>
      </c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31"/>
      <c r="CI38" s="131"/>
      <c r="CJ38" s="131"/>
      <c r="CK38" s="131"/>
      <c r="CL38" s="131"/>
      <c r="CM38" s="132"/>
      <c r="CN38" s="149"/>
      <c r="CO38" s="150"/>
      <c r="CP38" s="150"/>
      <c r="CQ38" s="150"/>
      <c r="CR38" s="150"/>
      <c r="CS38" s="150"/>
      <c r="CT38" s="150"/>
      <c r="CU38" s="150"/>
      <c r="CV38" s="150"/>
      <c r="CW38" s="150"/>
      <c r="CX38" s="150"/>
      <c r="CY38" s="150"/>
      <c r="CZ38" s="150"/>
      <c r="DA38" s="150"/>
      <c r="DB38" s="150"/>
      <c r="DC38" s="150"/>
      <c r="DD38" s="150"/>
      <c r="DE38" s="150"/>
      <c r="DF38" s="150"/>
      <c r="DG38" s="150"/>
      <c r="DH38" s="150"/>
      <c r="DI38" s="150"/>
      <c r="DJ38" s="150"/>
      <c r="DK38" s="150"/>
      <c r="DL38" s="150"/>
      <c r="DM38" s="150"/>
      <c r="DN38" s="150"/>
      <c r="DO38" s="150"/>
      <c r="DP38" s="150"/>
      <c r="DQ38" s="7"/>
      <c r="DR38" s="7"/>
      <c r="DS38" s="7"/>
      <c r="DT38" s="7"/>
      <c r="DU38" s="7"/>
      <c r="DV38" s="7"/>
    </row>
    <row r="39" spans="1:126" ht="11.25" hidden="1" customHeight="1">
      <c r="B39" s="108" t="s">
        <v>55</v>
      </c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8"/>
      <c r="X39" s="95"/>
      <c r="Y39" s="120"/>
      <c r="Z39" s="120"/>
      <c r="AA39" s="120"/>
      <c r="AB39" s="120"/>
      <c r="AC39" s="120"/>
      <c r="AD39" s="133"/>
      <c r="AE39" s="9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9"/>
      <c r="AT39" s="9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9"/>
      <c r="BG39" s="67">
        <f>AT39-AE39</f>
        <v>0</v>
      </c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1"/>
      <c r="BT39" s="84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1"/>
      <c r="CJ39" s="131"/>
      <c r="CK39" s="131"/>
      <c r="CL39" s="131"/>
      <c r="CM39" s="132"/>
      <c r="CN39" s="96"/>
      <c r="CO39" s="97"/>
      <c r="CP39" s="97"/>
      <c r="CQ39" s="97"/>
      <c r="CR39" s="97"/>
      <c r="CS39" s="97"/>
      <c r="CT39" s="97"/>
      <c r="CU39" s="97"/>
      <c r="CV39" s="97"/>
      <c r="CW39" s="97"/>
      <c r="CX39" s="97"/>
      <c r="CY39" s="97"/>
      <c r="CZ39" s="97"/>
      <c r="DA39" s="97"/>
      <c r="DB39" s="97"/>
      <c r="DC39" s="97"/>
      <c r="DD39" s="97"/>
      <c r="DE39" s="97"/>
      <c r="DF39" s="97"/>
      <c r="DG39" s="97"/>
      <c r="DH39" s="97"/>
      <c r="DI39" s="97"/>
      <c r="DJ39" s="97"/>
      <c r="DK39" s="97"/>
      <c r="DL39" s="97"/>
      <c r="DM39" s="97"/>
      <c r="DN39" s="97"/>
      <c r="DO39" s="97"/>
      <c r="DP39" s="97"/>
      <c r="DQ39" s="7"/>
      <c r="DR39" s="7"/>
      <c r="DS39" s="7"/>
      <c r="DT39" s="7"/>
      <c r="DU39" s="7"/>
      <c r="DV39" s="7"/>
    </row>
    <row r="40" spans="1:126" ht="12.75" hidden="1" customHeight="1">
      <c r="B40" s="108" t="s">
        <v>56</v>
      </c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6"/>
      <c r="X40" s="95"/>
      <c r="Y40" s="68"/>
      <c r="Z40" s="68"/>
      <c r="AA40" s="68"/>
      <c r="AB40" s="68"/>
      <c r="AC40" s="68"/>
      <c r="AD40" s="69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9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9"/>
      <c r="BG40" s="67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70"/>
      <c r="BT40" s="71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3"/>
      <c r="CN40" s="82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  <c r="DP40" s="83"/>
      <c r="DQ40" s="7"/>
      <c r="DR40" s="7"/>
      <c r="DS40" s="7"/>
      <c r="DT40" s="7"/>
      <c r="DU40" s="7"/>
      <c r="DV40" s="7"/>
    </row>
    <row r="41" spans="1:126" ht="48" hidden="1" customHeight="1">
      <c r="B41" s="108" t="s">
        <v>58</v>
      </c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10"/>
      <c r="X41" s="79"/>
      <c r="Y41" s="75"/>
      <c r="Z41" s="75"/>
      <c r="AA41" s="75"/>
      <c r="AB41" s="10"/>
      <c r="AC41" s="10"/>
      <c r="AD41" s="14"/>
      <c r="AE41" s="111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10"/>
      <c r="AS41" s="14"/>
      <c r="AT41" s="111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112"/>
      <c r="BG41" s="111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146"/>
      <c r="BT41" s="71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123"/>
      <c r="CN41" s="82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  <c r="DT41" s="83"/>
      <c r="DU41" s="83"/>
      <c r="DV41" s="83"/>
    </row>
    <row r="42" spans="1:126" ht="22.5" customHeight="1">
      <c r="B42" s="185" t="s">
        <v>11</v>
      </c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04" t="s">
        <v>4</v>
      </c>
      <c r="Y42" s="102"/>
      <c r="Z42" s="102"/>
      <c r="AA42" s="102"/>
      <c r="AB42" s="102"/>
      <c r="AC42" s="102"/>
      <c r="AD42" s="103"/>
      <c r="AE42" s="101">
        <f>SUM(AE44:AS77)</f>
        <v>229268466.58000001</v>
      </c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3"/>
      <c r="AT42" s="101">
        <f>SUM(AT44:BF77)</f>
        <v>7657910.4499999983</v>
      </c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3"/>
      <c r="BG42" s="101">
        <f>AT42-AE42</f>
        <v>-221610556.13000003</v>
      </c>
      <c r="BH42" s="183"/>
      <c r="BI42" s="183"/>
      <c r="BJ42" s="183"/>
      <c r="BK42" s="183"/>
      <c r="BL42" s="183"/>
      <c r="BM42" s="183"/>
      <c r="BN42" s="183"/>
      <c r="BO42" s="183"/>
      <c r="BP42" s="183"/>
      <c r="BQ42" s="183"/>
      <c r="BR42" s="183"/>
      <c r="BS42" s="184"/>
      <c r="BT42" s="84">
        <f>(AT42/AE42)*100</f>
        <v>3.3401498968580912</v>
      </c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6"/>
      <c r="CN42" s="96"/>
      <c r="CO42" s="97"/>
      <c r="CP42" s="97"/>
      <c r="CQ42" s="97"/>
      <c r="CR42" s="97"/>
      <c r="CS42" s="97"/>
      <c r="CT42" s="97"/>
      <c r="CU42" s="97"/>
      <c r="CV42" s="97"/>
      <c r="CW42" s="97"/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  <c r="DP42" s="97"/>
      <c r="DQ42" s="7"/>
      <c r="DR42" s="7"/>
      <c r="DS42" s="7"/>
      <c r="DT42" s="7"/>
      <c r="DU42" s="7"/>
      <c r="DV42" s="7"/>
    </row>
    <row r="43" spans="1:126" ht="12.75" customHeight="1">
      <c r="B43" s="179" t="s">
        <v>10</v>
      </c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95"/>
      <c r="Y43" s="68"/>
      <c r="Z43" s="68"/>
      <c r="AA43" s="68"/>
      <c r="AB43" s="68"/>
      <c r="AC43" s="68"/>
      <c r="AD43" s="69"/>
      <c r="AE43" s="98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117"/>
      <c r="AT43" s="98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66"/>
      <c r="BG43" s="98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2"/>
      <c r="BT43" s="84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6"/>
      <c r="CN43" s="96"/>
      <c r="CO43" s="97"/>
      <c r="CP43" s="97"/>
      <c r="CQ43" s="97"/>
      <c r="CR43" s="97"/>
      <c r="CS43" s="97"/>
      <c r="CT43" s="97"/>
      <c r="CU43" s="97"/>
      <c r="CV43" s="97"/>
      <c r="CW43" s="97"/>
      <c r="CX43" s="97"/>
      <c r="CY43" s="97"/>
      <c r="CZ43" s="97"/>
      <c r="DA43" s="97"/>
      <c r="DB43" s="97"/>
      <c r="DC43" s="97"/>
      <c r="DD43" s="97"/>
      <c r="DE43" s="97"/>
      <c r="DF43" s="97"/>
      <c r="DG43" s="97"/>
      <c r="DH43" s="97"/>
      <c r="DI43" s="97"/>
      <c r="DJ43" s="97"/>
      <c r="DK43" s="97"/>
      <c r="DL43" s="97"/>
      <c r="DM43" s="97"/>
      <c r="DN43" s="97"/>
      <c r="DO43" s="97"/>
      <c r="DP43" s="97"/>
      <c r="DQ43" s="7"/>
      <c r="DR43" s="7"/>
      <c r="DS43" s="7"/>
      <c r="DT43" s="7"/>
      <c r="DU43" s="7"/>
      <c r="DV43" s="7"/>
    </row>
    <row r="44" spans="1:126" s="16" customFormat="1" ht="68.25" customHeight="1">
      <c r="A44" s="23" t="s">
        <v>81</v>
      </c>
      <c r="B44" s="187" t="s">
        <v>42</v>
      </c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8"/>
      <c r="X44" s="138"/>
      <c r="Y44" s="139"/>
      <c r="Z44" s="139"/>
      <c r="AA44" s="139"/>
      <c r="AB44" s="139"/>
      <c r="AC44" s="139"/>
      <c r="AD44" s="140"/>
      <c r="AE44" s="76">
        <v>703366.6</v>
      </c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8"/>
      <c r="AT44" s="76">
        <v>172297.67</v>
      </c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8"/>
      <c r="BG44" s="76">
        <f t="shared" ref="BG44:BG74" si="3">AT44-AE44</f>
        <v>-531068.92999999993</v>
      </c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157"/>
      <c r="BT44" s="143">
        <f t="shared" ref="BT44:BT51" si="4">(AT44/AE44)*100</f>
        <v>24.496140419519495</v>
      </c>
      <c r="BU44" s="144"/>
      <c r="BV44" s="144"/>
      <c r="BW44" s="144"/>
      <c r="BX44" s="144"/>
      <c r="BY44" s="144"/>
      <c r="BZ44" s="144"/>
      <c r="CA44" s="144"/>
      <c r="CB44" s="144"/>
      <c r="CC44" s="144"/>
      <c r="CD44" s="144"/>
      <c r="CE44" s="144"/>
      <c r="CF44" s="144"/>
      <c r="CG44" s="144"/>
      <c r="CH44" s="144"/>
      <c r="CI44" s="144"/>
      <c r="CJ44" s="144"/>
      <c r="CK44" s="144"/>
      <c r="CL44" s="144"/>
      <c r="CM44" s="145"/>
      <c r="CN44" s="151"/>
      <c r="CO44" s="152"/>
      <c r="CP44" s="152"/>
      <c r="CQ44" s="152"/>
      <c r="CR44" s="152"/>
      <c r="CS44" s="152"/>
      <c r="CT44" s="152"/>
      <c r="CU44" s="152"/>
      <c r="CV44" s="152"/>
      <c r="CW44" s="152"/>
      <c r="CX44" s="152"/>
      <c r="CY44" s="152"/>
      <c r="CZ44" s="152"/>
      <c r="DA44" s="152"/>
      <c r="DB44" s="152"/>
      <c r="DC44" s="152"/>
      <c r="DD44" s="152"/>
      <c r="DE44" s="152"/>
      <c r="DF44" s="152"/>
      <c r="DG44" s="152"/>
      <c r="DH44" s="152"/>
      <c r="DI44" s="152"/>
      <c r="DJ44" s="152"/>
      <c r="DK44" s="152"/>
      <c r="DL44" s="152"/>
      <c r="DM44" s="152"/>
      <c r="DN44" s="152"/>
      <c r="DO44" s="152"/>
      <c r="DP44" s="152"/>
      <c r="DQ44" s="15"/>
      <c r="DR44" s="15"/>
      <c r="DS44" s="15"/>
      <c r="DT44" s="15"/>
      <c r="DU44" s="15"/>
      <c r="DV44" s="15"/>
    </row>
    <row r="45" spans="1:126" ht="45.75" customHeight="1">
      <c r="A45" s="24" t="s">
        <v>82</v>
      </c>
      <c r="B45" s="137" t="s">
        <v>17</v>
      </c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8"/>
      <c r="Y45" s="139"/>
      <c r="Z45" s="139"/>
      <c r="AA45" s="139"/>
      <c r="AB45" s="139"/>
      <c r="AC45" s="139"/>
      <c r="AD45" s="140"/>
      <c r="AE45" s="76">
        <v>842092</v>
      </c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8"/>
      <c r="AT45" s="76">
        <v>206344.33</v>
      </c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8"/>
      <c r="BG45" s="98">
        <f t="shared" si="3"/>
        <v>-635747.67000000004</v>
      </c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42"/>
      <c r="BT45" s="84">
        <f t="shared" si="4"/>
        <v>24.503775121958167</v>
      </c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6"/>
      <c r="CN45" s="96"/>
      <c r="CO45" s="97"/>
      <c r="CP45" s="97"/>
      <c r="CQ45" s="97"/>
      <c r="CR45" s="97"/>
      <c r="CS45" s="97"/>
      <c r="CT45" s="97"/>
      <c r="CU45" s="97"/>
      <c r="CV45" s="97"/>
      <c r="CW45" s="97"/>
      <c r="CX45" s="97"/>
      <c r="CY45" s="97"/>
      <c r="CZ45" s="97"/>
      <c r="DA45" s="97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97"/>
      <c r="DM45" s="97"/>
      <c r="DN45" s="97"/>
      <c r="DO45" s="97"/>
      <c r="DP45" s="97"/>
      <c r="DQ45" s="7"/>
      <c r="DR45" s="7"/>
      <c r="DS45" s="7"/>
      <c r="DT45" s="7"/>
      <c r="DU45" s="7"/>
      <c r="DV45" s="7"/>
    </row>
    <row r="46" spans="1:126" ht="93" customHeight="1">
      <c r="A46" s="24" t="s">
        <v>83</v>
      </c>
      <c r="B46" s="107" t="s">
        <v>18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95"/>
      <c r="Y46" s="68"/>
      <c r="Z46" s="68"/>
      <c r="AA46" s="68"/>
      <c r="AB46" s="68"/>
      <c r="AC46" s="68"/>
      <c r="AD46" s="69"/>
      <c r="AE46" s="76">
        <v>10325062.199999999</v>
      </c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8"/>
      <c r="AT46" s="76">
        <v>2217786.79</v>
      </c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8"/>
      <c r="BG46" s="98">
        <f t="shared" si="3"/>
        <v>-8107275.4099999992</v>
      </c>
      <c r="BH46" s="141"/>
      <c r="BI46" s="141"/>
      <c r="BJ46" s="141"/>
      <c r="BK46" s="141"/>
      <c r="BL46" s="141"/>
      <c r="BM46" s="141"/>
      <c r="BN46" s="141"/>
      <c r="BO46" s="141"/>
      <c r="BP46" s="141"/>
      <c r="BQ46" s="141"/>
      <c r="BR46" s="141"/>
      <c r="BS46" s="142"/>
      <c r="BT46" s="84">
        <f t="shared" si="4"/>
        <v>21.479645807848016</v>
      </c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6"/>
      <c r="CN46" s="96"/>
      <c r="CO46" s="97"/>
      <c r="CP46" s="97"/>
      <c r="CQ46" s="97"/>
      <c r="CR46" s="97"/>
      <c r="CS46" s="97"/>
      <c r="CT46" s="97"/>
      <c r="CU46" s="97"/>
      <c r="CV46" s="97"/>
      <c r="CW46" s="97"/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97"/>
      <c r="DO46" s="97"/>
      <c r="DP46" s="97"/>
      <c r="DQ46" s="7"/>
      <c r="DR46" s="7"/>
      <c r="DS46" s="7"/>
      <c r="DT46" s="7"/>
      <c r="DU46" s="7"/>
      <c r="DV46" s="7"/>
    </row>
    <row r="47" spans="1:126" ht="69" customHeight="1">
      <c r="A47" s="24" t="s">
        <v>84</v>
      </c>
      <c r="B47" s="107" t="s">
        <v>39</v>
      </c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95"/>
      <c r="Y47" s="68"/>
      <c r="Z47" s="68"/>
      <c r="AA47" s="68"/>
      <c r="AB47" s="68"/>
      <c r="AC47" s="68"/>
      <c r="AD47" s="69"/>
      <c r="AE47" s="76">
        <v>46212.95</v>
      </c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8"/>
      <c r="AT47" s="76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8"/>
      <c r="BG47" s="98">
        <f t="shared" si="3"/>
        <v>-46212.95</v>
      </c>
      <c r="BH47" s="141"/>
      <c r="BI47" s="141"/>
      <c r="BJ47" s="141"/>
      <c r="BK47" s="141"/>
      <c r="BL47" s="141"/>
      <c r="BM47" s="141"/>
      <c r="BN47" s="141"/>
      <c r="BO47" s="141"/>
      <c r="BP47" s="141"/>
      <c r="BQ47" s="141"/>
      <c r="BR47" s="141"/>
      <c r="BS47" s="142"/>
      <c r="BT47" s="84">
        <f t="shared" si="4"/>
        <v>0</v>
      </c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6"/>
      <c r="CN47" s="96"/>
      <c r="CO47" s="97"/>
      <c r="CP47" s="97"/>
      <c r="CQ47" s="97"/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  <c r="DP47" s="97"/>
      <c r="DQ47" s="7"/>
      <c r="DR47" s="7"/>
      <c r="DS47" s="7"/>
      <c r="DT47" s="7"/>
      <c r="DU47" s="7"/>
      <c r="DV47" s="7"/>
    </row>
    <row r="48" spans="1:126" ht="17.25" hidden="1" customHeight="1">
      <c r="A48" s="24"/>
      <c r="B48" s="170" t="s">
        <v>53</v>
      </c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10"/>
      <c r="X48" s="79"/>
      <c r="Y48" s="75"/>
      <c r="Z48" s="75"/>
      <c r="AA48" s="75"/>
      <c r="AB48" s="10"/>
      <c r="AC48" s="10"/>
      <c r="AD48" s="14"/>
      <c r="AE48" s="80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17"/>
      <c r="AS48" s="18"/>
      <c r="AT48" s="80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112"/>
      <c r="BG48" s="113">
        <f>AT48-AE48</f>
        <v>0</v>
      </c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146"/>
      <c r="BT48" s="84" t="e">
        <f>(AT48/AE48)*100</f>
        <v>#DIV/0!</v>
      </c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3"/>
      <c r="CN48" s="96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7"/>
      <c r="DR48" s="7"/>
      <c r="DS48" s="7"/>
      <c r="DT48" s="7"/>
      <c r="DU48" s="7"/>
      <c r="DV48" s="7"/>
    </row>
    <row r="49" spans="1:126" ht="17.25" customHeight="1">
      <c r="A49" s="24" t="s">
        <v>85</v>
      </c>
      <c r="B49" s="107" t="s">
        <v>20</v>
      </c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95"/>
      <c r="Y49" s="68"/>
      <c r="Z49" s="68"/>
      <c r="AA49" s="68"/>
      <c r="AB49" s="68"/>
      <c r="AC49" s="68"/>
      <c r="AD49" s="69"/>
      <c r="AE49" s="76">
        <v>200000</v>
      </c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8"/>
      <c r="AT49" s="76">
        <v>0</v>
      </c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8"/>
      <c r="BG49" s="98">
        <f t="shared" si="3"/>
        <v>-200000</v>
      </c>
      <c r="BH49" s="141"/>
      <c r="BI49" s="141"/>
      <c r="BJ49" s="141"/>
      <c r="BK49" s="141"/>
      <c r="BL49" s="141"/>
      <c r="BM49" s="141"/>
      <c r="BN49" s="141"/>
      <c r="BO49" s="141"/>
      <c r="BP49" s="141"/>
      <c r="BQ49" s="141"/>
      <c r="BR49" s="141"/>
      <c r="BS49" s="142"/>
      <c r="BT49" s="84">
        <f t="shared" si="4"/>
        <v>0</v>
      </c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6"/>
      <c r="CN49" s="96"/>
      <c r="CO49" s="97"/>
      <c r="CP49" s="97"/>
      <c r="CQ49" s="97"/>
      <c r="CR49" s="97"/>
      <c r="CS49" s="97"/>
      <c r="CT49" s="97"/>
      <c r="CU49" s="97"/>
      <c r="CV49" s="97"/>
      <c r="CW49" s="97"/>
      <c r="CX49" s="97"/>
      <c r="CY49" s="97"/>
      <c r="CZ49" s="97"/>
      <c r="DA49" s="97"/>
      <c r="DB49" s="97"/>
      <c r="DC49" s="97"/>
      <c r="DD49" s="97"/>
      <c r="DE49" s="97"/>
      <c r="DF49" s="97"/>
      <c r="DG49" s="97"/>
      <c r="DH49" s="97"/>
      <c r="DI49" s="97"/>
      <c r="DJ49" s="97"/>
      <c r="DK49" s="97"/>
      <c r="DL49" s="97"/>
      <c r="DM49" s="97"/>
      <c r="DN49" s="97"/>
      <c r="DO49" s="97"/>
      <c r="DP49" s="97"/>
      <c r="DQ49" s="7"/>
      <c r="DR49" s="7"/>
      <c r="DS49" s="7"/>
      <c r="DT49" s="7"/>
      <c r="DU49" s="7"/>
      <c r="DV49" s="7"/>
    </row>
    <row r="50" spans="1:126" ht="17.25" hidden="1" customHeight="1">
      <c r="A50" s="24"/>
      <c r="B50" s="170" t="s">
        <v>54</v>
      </c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10"/>
      <c r="X50" s="79"/>
      <c r="Y50" s="75"/>
      <c r="Z50" s="75"/>
      <c r="AA50" s="75"/>
      <c r="AB50" s="10"/>
      <c r="AC50" s="10"/>
      <c r="AD50" s="14"/>
      <c r="AE50" s="80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17"/>
      <c r="AS50" s="18"/>
      <c r="AT50" s="80">
        <v>0</v>
      </c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112"/>
      <c r="BG50" s="113">
        <f>AT50-AE50</f>
        <v>0</v>
      </c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146"/>
      <c r="BT50" s="84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123"/>
      <c r="CN50" s="96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3"/>
      <c r="DL50" s="83"/>
      <c r="DM50" s="83"/>
      <c r="DN50" s="83"/>
      <c r="DO50" s="83"/>
      <c r="DP50" s="83"/>
      <c r="DQ50" s="7"/>
      <c r="DR50" s="7"/>
      <c r="DS50" s="7"/>
      <c r="DT50" s="7"/>
      <c r="DU50" s="7"/>
      <c r="DV50" s="7"/>
    </row>
    <row r="51" spans="1:126" ht="34.5" customHeight="1">
      <c r="A51" s="24" t="s">
        <v>86</v>
      </c>
      <c r="B51" s="170" t="s">
        <v>43</v>
      </c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10"/>
      <c r="X51" s="79"/>
      <c r="Y51" s="75"/>
      <c r="Z51" s="75"/>
      <c r="AA51" s="75"/>
      <c r="AB51" s="10"/>
      <c r="AC51" s="10"/>
      <c r="AD51" s="14"/>
      <c r="AE51" s="80">
        <v>7049726.29</v>
      </c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18"/>
      <c r="AT51" s="80">
        <v>1723204.19</v>
      </c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160"/>
      <c r="BG51" s="113">
        <f t="shared" si="3"/>
        <v>-5326522.0999999996</v>
      </c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146"/>
      <c r="BT51" s="84">
        <f t="shared" si="4"/>
        <v>24.443561623723692</v>
      </c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123"/>
      <c r="CN51" s="96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  <c r="DJ51" s="83"/>
      <c r="DK51" s="83"/>
      <c r="DL51" s="83"/>
      <c r="DM51" s="83"/>
      <c r="DN51" s="83"/>
      <c r="DO51" s="83"/>
      <c r="DP51" s="83"/>
      <c r="DQ51" s="7"/>
      <c r="DR51" s="7"/>
      <c r="DS51" s="7"/>
      <c r="DT51" s="7"/>
      <c r="DU51" s="7"/>
      <c r="DV51" s="7"/>
    </row>
    <row r="52" spans="1:126" ht="57.75" customHeight="1">
      <c r="A52" s="24" t="s">
        <v>87</v>
      </c>
      <c r="B52" s="170" t="s">
        <v>44</v>
      </c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10"/>
      <c r="X52" s="79"/>
      <c r="Y52" s="75"/>
      <c r="Z52" s="75"/>
      <c r="AA52" s="75"/>
      <c r="AB52" s="10"/>
      <c r="AC52" s="10"/>
      <c r="AD52" s="14"/>
      <c r="AE52" s="80">
        <v>140000</v>
      </c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17"/>
      <c r="AS52" s="18"/>
      <c r="AT52" s="80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160"/>
      <c r="BG52" s="98">
        <f t="shared" si="3"/>
        <v>-140000</v>
      </c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2"/>
      <c r="BT52" s="84">
        <f>(AT52/AE52)*100</f>
        <v>0</v>
      </c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6"/>
      <c r="CN52" s="96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  <c r="DJ52" s="83"/>
      <c r="DK52" s="83"/>
      <c r="DL52" s="83"/>
      <c r="DM52" s="83"/>
      <c r="DN52" s="83"/>
      <c r="DO52" s="83"/>
      <c r="DP52" s="83"/>
      <c r="DQ52" s="83"/>
      <c r="DR52" s="83"/>
      <c r="DS52" s="83"/>
      <c r="DT52" s="83"/>
      <c r="DU52" s="83"/>
      <c r="DV52" s="83"/>
    </row>
    <row r="53" spans="1:126" ht="45.75" customHeight="1">
      <c r="A53" s="24" t="s">
        <v>88</v>
      </c>
      <c r="B53" s="170" t="s">
        <v>45</v>
      </c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241"/>
      <c r="X53" s="79"/>
      <c r="Y53" s="242"/>
      <c r="Z53" s="242"/>
      <c r="AA53" s="242"/>
      <c r="AB53" s="10"/>
      <c r="AC53" s="10"/>
      <c r="AD53" s="14"/>
      <c r="AE53" s="80">
        <v>17000</v>
      </c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9"/>
      <c r="AS53" s="18"/>
      <c r="AT53" s="80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2"/>
      <c r="BG53" s="113">
        <f t="shared" si="3"/>
        <v>-17000</v>
      </c>
      <c r="BH53" s="158"/>
      <c r="BI53" s="158"/>
      <c r="BJ53" s="158"/>
      <c r="BK53" s="158"/>
      <c r="BL53" s="158"/>
      <c r="BM53" s="158"/>
      <c r="BN53" s="158"/>
      <c r="BO53" s="158"/>
      <c r="BP53" s="158"/>
      <c r="BQ53" s="158"/>
      <c r="BR53" s="158"/>
      <c r="BS53" s="159"/>
      <c r="BT53" s="84">
        <f t="shared" ref="BT53:BT60" si="5">(AT53/AE53)*100</f>
        <v>0</v>
      </c>
      <c r="BU53" s="153"/>
      <c r="BV53" s="153"/>
      <c r="BW53" s="153"/>
      <c r="BX53" s="153"/>
      <c r="BY53" s="153"/>
      <c r="BZ53" s="153"/>
      <c r="CA53" s="153"/>
      <c r="CB53" s="153"/>
      <c r="CC53" s="153"/>
      <c r="CD53" s="153"/>
      <c r="CE53" s="153"/>
      <c r="CF53" s="153"/>
      <c r="CG53" s="153"/>
      <c r="CH53" s="153"/>
      <c r="CI53" s="153"/>
      <c r="CJ53" s="153"/>
      <c r="CK53" s="153"/>
      <c r="CL53" s="153"/>
      <c r="CM53" s="154"/>
      <c r="CN53" s="96"/>
      <c r="CO53" s="97"/>
      <c r="CP53" s="97"/>
      <c r="CQ53" s="97"/>
      <c r="CR53" s="97"/>
      <c r="CS53" s="97"/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97"/>
      <c r="DM53" s="97"/>
      <c r="DN53" s="97"/>
      <c r="DO53" s="97"/>
      <c r="DP53" s="97"/>
      <c r="DQ53" s="7"/>
      <c r="DR53" s="7"/>
      <c r="DS53" s="7"/>
      <c r="DT53" s="7"/>
      <c r="DU53" s="7"/>
      <c r="DV53" s="7"/>
    </row>
    <row r="54" spans="1:126" ht="17.25" customHeight="1">
      <c r="A54" s="24" t="s">
        <v>89</v>
      </c>
      <c r="B54" s="170" t="s">
        <v>46</v>
      </c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10"/>
      <c r="X54" s="79"/>
      <c r="Y54" s="75"/>
      <c r="Z54" s="75"/>
      <c r="AA54" s="75"/>
      <c r="AB54" s="10"/>
      <c r="AC54" s="10"/>
      <c r="AD54" s="14"/>
      <c r="AE54" s="80">
        <v>155000</v>
      </c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19"/>
      <c r="AS54" s="18"/>
      <c r="AT54" s="80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160"/>
      <c r="BG54" s="113">
        <f t="shared" si="3"/>
        <v>-155000</v>
      </c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146"/>
      <c r="BT54" s="84">
        <f t="shared" si="5"/>
        <v>0</v>
      </c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123"/>
      <c r="CN54" s="96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7"/>
      <c r="DR54" s="7"/>
      <c r="DS54" s="7"/>
      <c r="DT54" s="7"/>
      <c r="DU54" s="7"/>
      <c r="DV54" s="7"/>
    </row>
    <row r="55" spans="1:126" ht="17.25" customHeight="1">
      <c r="A55" s="24" t="s">
        <v>14</v>
      </c>
      <c r="B55" s="170" t="s">
        <v>47</v>
      </c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10"/>
      <c r="X55" s="79"/>
      <c r="Y55" s="75"/>
      <c r="Z55" s="75"/>
      <c r="AA55" s="75"/>
      <c r="AB55" s="10"/>
      <c r="AC55" s="10"/>
      <c r="AD55" s="14"/>
      <c r="AE55" s="80">
        <v>791512.61</v>
      </c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19"/>
      <c r="AS55" s="18"/>
      <c r="AT55" s="80">
        <v>176661.85</v>
      </c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160"/>
      <c r="BG55" s="113">
        <f t="shared" si="3"/>
        <v>-614850.76</v>
      </c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146"/>
      <c r="BT55" s="84">
        <f t="shared" si="5"/>
        <v>22.319524385088446</v>
      </c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123"/>
      <c r="CN55" s="96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7"/>
      <c r="DR55" s="7"/>
      <c r="DS55" s="7"/>
      <c r="DT55" s="7"/>
      <c r="DU55" s="7"/>
      <c r="DV55" s="7"/>
    </row>
    <row r="56" spans="1:126" ht="24" customHeight="1">
      <c r="A56" s="24" t="s">
        <v>90</v>
      </c>
      <c r="B56" s="170" t="s">
        <v>48</v>
      </c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10"/>
      <c r="X56" s="79"/>
      <c r="Y56" s="75"/>
      <c r="Z56" s="75"/>
      <c r="AA56" s="75"/>
      <c r="AB56" s="10"/>
      <c r="AC56" s="10"/>
      <c r="AD56" s="14"/>
      <c r="AE56" s="80">
        <v>17454148.73</v>
      </c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19"/>
      <c r="AS56" s="18"/>
      <c r="AT56" s="80">
        <v>160892</v>
      </c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160"/>
      <c r="BG56" s="113">
        <f t="shared" si="3"/>
        <v>-17293256.73</v>
      </c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146"/>
      <c r="BT56" s="84">
        <f t="shared" si="5"/>
        <v>0.92179803489047041</v>
      </c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123"/>
      <c r="CN56" s="96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</row>
    <row r="57" spans="1:126" ht="17.25" customHeight="1">
      <c r="A57" s="24" t="s">
        <v>91</v>
      </c>
      <c r="B57" s="170" t="s">
        <v>49</v>
      </c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10"/>
      <c r="X57" s="79"/>
      <c r="Y57" s="75"/>
      <c r="Z57" s="75"/>
      <c r="AA57" s="75"/>
      <c r="AB57" s="10"/>
      <c r="AC57" s="10"/>
      <c r="AD57" s="14"/>
      <c r="AE57" s="80">
        <v>178652051.99000001</v>
      </c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19"/>
      <c r="AS57" s="18"/>
      <c r="AT57" s="80">
        <v>204950.85</v>
      </c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160"/>
      <c r="BG57" s="113">
        <f t="shared" si="3"/>
        <v>-178447101.14000002</v>
      </c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146"/>
      <c r="BT57" s="84">
        <f t="shared" si="5"/>
        <v>0.11472068062866249</v>
      </c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123"/>
      <c r="CN57" s="96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</row>
    <row r="58" spans="1:126" ht="17.25" customHeight="1">
      <c r="A58" s="24" t="s">
        <v>92</v>
      </c>
      <c r="B58" s="170" t="s">
        <v>50</v>
      </c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10"/>
      <c r="X58" s="79"/>
      <c r="Y58" s="75"/>
      <c r="Z58" s="75"/>
      <c r="AA58" s="75"/>
      <c r="AB58" s="10"/>
      <c r="AC58" s="10"/>
      <c r="AD58" s="14"/>
      <c r="AE58" s="80">
        <v>1932124.31</v>
      </c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19"/>
      <c r="AS58" s="18"/>
      <c r="AT58" s="80">
        <v>147893.01999999999</v>
      </c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160"/>
      <c r="BG58" s="113">
        <f t="shared" si="3"/>
        <v>-1784231.29</v>
      </c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146"/>
      <c r="BT58" s="84">
        <f t="shared" si="5"/>
        <v>7.6544257134262743</v>
      </c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123"/>
      <c r="CN58" s="96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9"/>
      <c r="DR58" s="9"/>
      <c r="DS58" s="9"/>
      <c r="DT58" s="9"/>
      <c r="DU58" s="9"/>
      <c r="DV58" s="9"/>
    </row>
    <row r="59" spans="1:126" ht="17.25" customHeight="1">
      <c r="A59" s="24" t="s">
        <v>93</v>
      </c>
      <c r="B59" s="170" t="s">
        <v>51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10"/>
      <c r="X59" s="79"/>
      <c r="Y59" s="75"/>
      <c r="Z59" s="75"/>
      <c r="AA59" s="75"/>
      <c r="AB59" s="10"/>
      <c r="AC59" s="10"/>
      <c r="AD59" s="14"/>
      <c r="AE59" s="80">
        <v>4793794.1100000003</v>
      </c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19"/>
      <c r="AS59" s="18"/>
      <c r="AT59" s="80">
        <v>689442.52</v>
      </c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160"/>
      <c r="BG59" s="113">
        <f t="shared" si="3"/>
        <v>-4104351.5900000003</v>
      </c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146"/>
      <c r="BT59" s="84">
        <f t="shared" si="5"/>
        <v>14.381980205653846</v>
      </c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123"/>
      <c r="CN59" s="96"/>
      <c r="CO59" s="83"/>
      <c r="CP59" s="83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83"/>
      <c r="DE59" s="83"/>
      <c r="DF59" s="83"/>
      <c r="DG59" s="83"/>
      <c r="DH59" s="83"/>
      <c r="DI59" s="83"/>
      <c r="DJ59" s="83"/>
      <c r="DK59" s="83"/>
      <c r="DL59" s="83"/>
      <c r="DM59" s="83"/>
      <c r="DN59" s="83"/>
      <c r="DO59" s="83"/>
      <c r="DP59" s="83"/>
      <c r="DQ59" s="9"/>
      <c r="DR59" s="9"/>
      <c r="DS59" s="9"/>
      <c r="DT59" s="9"/>
      <c r="DU59" s="9"/>
      <c r="DV59" s="9"/>
    </row>
    <row r="60" spans="1:126" ht="18" hidden="1" customHeight="1">
      <c r="A60" s="24"/>
      <c r="B60" s="170" t="s">
        <v>57</v>
      </c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10"/>
      <c r="X60" s="79"/>
      <c r="Y60" s="75"/>
      <c r="Z60" s="75"/>
      <c r="AA60" s="75"/>
      <c r="AB60" s="10"/>
      <c r="AC60" s="10"/>
      <c r="AD60" s="14"/>
      <c r="AE60" s="80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19"/>
      <c r="AS60" s="18"/>
      <c r="AT60" s="80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112"/>
      <c r="BG60" s="113">
        <f t="shared" si="3"/>
        <v>0</v>
      </c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146"/>
      <c r="BT60" s="84" t="e">
        <f t="shared" si="5"/>
        <v>#DIV/0!</v>
      </c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123"/>
      <c r="CN60" s="96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9"/>
      <c r="DR60" s="9"/>
      <c r="DS60" s="9"/>
      <c r="DT60" s="9"/>
      <c r="DU60" s="9"/>
      <c r="DV60" s="9"/>
    </row>
    <row r="61" spans="1:126" ht="18" customHeight="1">
      <c r="A61" s="24"/>
      <c r="B61" s="107" t="s">
        <v>21</v>
      </c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95"/>
      <c r="Y61" s="68"/>
      <c r="Z61" s="68"/>
      <c r="AA61" s="68"/>
      <c r="AB61" s="68"/>
      <c r="AC61" s="68"/>
      <c r="AD61" s="69"/>
      <c r="AE61" s="76">
        <v>258000</v>
      </c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8"/>
      <c r="AT61" s="76">
        <v>61900</v>
      </c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8"/>
      <c r="BG61" s="98">
        <f t="shared" si="3"/>
        <v>-196100</v>
      </c>
      <c r="BH61" s="141"/>
      <c r="BI61" s="141"/>
      <c r="BJ61" s="141"/>
      <c r="BK61" s="141"/>
      <c r="BL61" s="141"/>
      <c r="BM61" s="141"/>
      <c r="BN61" s="141"/>
      <c r="BO61" s="141"/>
      <c r="BP61" s="141"/>
      <c r="BQ61" s="141"/>
      <c r="BR61" s="141"/>
      <c r="BS61" s="142"/>
      <c r="BT61" s="84">
        <f>(AT61/AE61)*100</f>
        <v>23.992248062015502</v>
      </c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6"/>
      <c r="CN61" s="96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  <c r="DP61" s="97"/>
      <c r="DQ61" s="7"/>
      <c r="DR61" s="7"/>
      <c r="DS61" s="7"/>
      <c r="DT61" s="7"/>
      <c r="DU61" s="7"/>
      <c r="DV61" s="7"/>
    </row>
    <row r="62" spans="1:126" ht="18" hidden="1" customHeight="1">
      <c r="A62" s="24"/>
      <c r="B62" s="107" t="s">
        <v>29</v>
      </c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95"/>
      <c r="Y62" s="68"/>
      <c r="Z62" s="68"/>
      <c r="AA62" s="68"/>
      <c r="AB62" s="68"/>
      <c r="AC62" s="68"/>
      <c r="AD62" s="69"/>
      <c r="AE62" s="76">
        <v>0</v>
      </c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8"/>
      <c r="AT62" s="76">
        <v>0</v>
      </c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8"/>
      <c r="BG62" s="98">
        <f t="shared" si="3"/>
        <v>0</v>
      </c>
      <c r="BH62" s="141"/>
      <c r="BI62" s="141"/>
      <c r="BJ62" s="141"/>
      <c r="BK62" s="141"/>
      <c r="BL62" s="141"/>
      <c r="BM62" s="141"/>
      <c r="BN62" s="141"/>
      <c r="BO62" s="141"/>
      <c r="BP62" s="141"/>
      <c r="BQ62" s="141"/>
      <c r="BR62" s="141"/>
      <c r="BS62" s="142"/>
      <c r="BT62" s="84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6"/>
      <c r="CN62" s="96"/>
      <c r="CO62" s="97"/>
      <c r="CP62" s="97"/>
      <c r="CQ62" s="97"/>
      <c r="CR62" s="97"/>
      <c r="CS62" s="97"/>
      <c r="CT62" s="97"/>
      <c r="CU62" s="97"/>
      <c r="CV62" s="97"/>
      <c r="CW62" s="97"/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97"/>
      <c r="DM62" s="97"/>
      <c r="DN62" s="97"/>
      <c r="DO62" s="97"/>
      <c r="DP62" s="97"/>
      <c r="DQ62" s="7"/>
      <c r="DR62" s="7"/>
      <c r="DS62" s="7"/>
      <c r="DT62" s="7"/>
      <c r="DU62" s="7"/>
      <c r="DV62" s="7"/>
    </row>
    <row r="63" spans="1:126" ht="18" hidden="1" customHeight="1">
      <c r="A63" s="24"/>
      <c r="B63" s="170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10"/>
      <c r="X63" s="79"/>
      <c r="Y63" s="75"/>
      <c r="Z63" s="75"/>
      <c r="AA63" s="75"/>
      <c r="AB63" s="10"/>
      <c r="AC63" s="10"/>
      <c r="AD63" s="14"/>
      <c r="AE63" s="80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17"/>
      <c r="AS63" s="18"/>
      <c r="AT63" s="80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160"/>
      <c r="BG63" s="98"/>
      <c r="BH63" s="141"/>
      <c r="BI63" s="141"/>
      <c r="BJ63" s="141"/>
      <c r="BK63" s="141"/>
      <c r="BL63" s="141"/>
      <c r="BM63" s="141"/>
      <c r="BN63" s="141"/>
      <c r="BO63" s="141"/>
      <c r="BP63" s="141"/>
      <c r="BQ63" s="141"/>
      <c r="BR63" s="141"/>
      <c r="BS63" s="142"/>
      <c r="BT63" s="84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6"/>
      <c r="CN63" s="96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  <c r="DT63" s="83"/>
      <c r="DU63" s="83"/>
      <c r="DV63" s="83"/>
    </row>
    <row r="64" spans="1:126" ht="18" hidden="1" customHeight="1">
      <c r="A64" s="24"/>
      <c r="B64" s="107" t="s">
        <v>40</v>
      </c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95"/>
      <c r="Y64" s="68"/>
      <c r="Z64" s="68"/>
      <c r="AA64" s="68"/>
      <c r="AB64" s="68"/>
      <c r="AC64" s="68"/>
      <c r="AD64" s="69"/>
      <c r="AE64" s="76">
        <v>0</v>
      </c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8"/>
      <c r="AT64" s="76">
        <v>0</v>
      </c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8"/>
      <c r="BG64" s="98">
        <f t="shared" si="3"/>
        <v>0</v>
      </c>
      <c r="BH64" s="141"/>
      <c r="BI64" s="141"/>
      <c r="BJ64" s="141"/>
      <c r="BK64" s="141"/>
      <c r="BL64" s="141"/>
      <c r="BM64" s="141"/>
      <c r="BN64" s="141"/>
      <c r="BO64" s="141"/>
      <c r="BP64" s="141"/>
      <c r="BQ64" s="141"/>
      <c r="BR64" s="141"/>
      <c r="BS64" s="142"/>
      <c r="BT64" s="84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6"/>
      <c r="CN64" s="96"/>
      <c r="CO64" s="97"/>
      <c r="CP64" s="97"/>
      <c r="CQ64" s="97"/>
      <c r="CR64" s="97"/>
      <c r="CS64" s="97"/>
      <c r="CT64" s="97"/>
      <c r="CU64" s="97"/>
      <c r="CV64" s="97"/>
      <c r="CW64" s="97"/>
      <c r="CX64" s="97"/>
      <c r="CY64" s="97"/>
      <c r="CZ64" s="97"/>
      <c r="DA64" s="97"/>
      <c r="DB64" s="97"/>
      <c r="DC64" s="97"/>
      <c r="DD64" s="97"/>
      <c r="DE64" s="97"/>
      <c r="DF64" s="97"/>
      <c r="DG64" s="97"/>
      <c r="DH64" s="97"/>
      <c r="DI64" s="97"/>
      <c r="DJ64" s="97"/>
      <c r="DK64" s="97"/>
      <c r="DL64" s="97"/>
      <c r="DM64" s="97"/>
      <c r="DN64" s="97"/>
      <c r="DO64" s="97"/>
      <c r="DP64" s="97"/>
      <c r="DQ64" s="7"/>
      <c r="DR64" s="7"/>
      <c r="DS64" s="7"/>
      <c r="DT64" s="7"/>
      <c r="DU64" s="7"/>
      <c r="DV64" s="7"/>
    </row>
    <row r="65" spans="1:126" ht="18" hidden="1" customHeight="1">
      <c r="A65" s="24"/>
      <c r="B65" s="107" t="s">
        <v>30</v>
      </c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95"/>
      <c r="Y65" s="68"/>
      <c r="Z65" s="68"/>
      <c r="AA65" s="68"/>
      <c r="AB65" s="68"/>
      <c r="AC65" s="68"/>
      <c r="AD65" s="69"/>
      <c r="AE65" s="76">
        <v>0</v>
      </c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8"/>
      <c r="AT65" s="76">
        <v>0</v>
      </c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8"/>
      <c r="BG65" s="98">
        <f t="shared" si="3"/>
        <v>0</v>
      </c>
      <c r="BH65" s="141"/>
      <c r="BI65" s="141"/>
      <c r="BJ65" s="141"/>
      <c r="BK65" s="141"/>
      <c r="BL65" s="141"/>
      <c r="BM65" s="141"/>
      <c r="BN65" s="141"/>
      <c r="BO65" s="141"/>
      <c r="BP65" s="141"/>
      <c r="BQ65" s="141"/>
      <c r="BR65" s="141"/>
      <c r="BS65" s="142"/>
      <c r="BT65" s="84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6"/>
      <c r="CN65" s="96"/>
      <c r="CO65" s="97"/>
      <c r="CP65" s="97"/>
      <c r="CQ65" s="97"/>
      <c r="CR65" s="97"/>
      <c r="CS65" s="97"/>
      <c r="CT65" s="97"/>
      <c r="CU65" s="97"/>
      <c r="CV65" s="97"/>
      <c r="CW65" s="97"/>
      <c r="CX65" s="97"/>
      <c r="CY65" s="97"/>
      <c r="CZ65" s="97"/>
      <c r="DA65" s="97"/>
      <c r="DB65" s="97"/>
      <c r="DC65" s="97"/>
      <c r="DD65" s="97"/>
      <c r="DE65" s="97"/>
      <c r="DF65" s="97"/>
      <c r="DG65" s="97"/>
      <c r="DH65" s="97"/>
      <c r="DI65" s="97"/>
      <c r="DJ65" s="97"/>
      <c r="DK65" s="97"/>
      <c r="DL65" s="97"/>
      <c r="DM65" s="97"/>
      <c r="DN65" s="97"/>
      <c r="DO65" s="97"/>
      <c r="DP65" s="97"/>
      <c r="DQ65" s="7"/>
      <c r="DR65" s="7"/>
      <c r="DS65" s="7"/>
      <c r="DT65" s="7"/>
      <c r="DU65" s="7"/>
      <c r="DV65" s="7"/>
    </row>
    <row r="66" spans="1:126" ht="24" hidden="1" customHeight="1">
      <c r="A66" s="24"/>
      <c r="B66" s="107" t="s">
        <v>31</v>
      </c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95"/>
      <c r="Y66" s="68"/>
      <c r="Z66" s="68"/>
      <c r="AA66" s="68"/>
      <c r="AB66" s="68"/>
      <c r="AC66" s="68"/>
      <c r="AD66" s="69"/>
      <c r="AE66" s="76">
        <v>0</v>
      </c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8"/>
      <c r="AT66" s="76">
        <v>0</v>
      </c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8"/>
      <c r="BG66" s="98">
        <f t="shared" si="3"/>
        <v>0</v>
      </c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2"/>
      <c r="BT66" s="84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6"/>
      <c r="CN66" s="96"/>
      <c r="CO66" s="97"/>
      <c r="CP66" s="97"/>
      <c r="CQ66" s="97"/>
      <c r="CR66" s="97"/>
      <c r="CS66" s="97"/>
      <c r="CT66" s="97"/>
      <c r="CU66" s="97"/>
      <c r="CV66" s="97"/>
      <c r="CW66" s="97"/>
      <c r="CX66" s="97"/>
      <c r="CY66" s="97"/>
      <c r="CZ66" s="97"/>
      <c r="DA66" s="97"/>
      <c r="DB66" s="97"/>
      <c r="DC66" s="97"/>
      <c r="DD66" s="97"/>
      <c r="DE66" s="97"/>
      <c r="DF66" s="97"/>
      <c r="DG66" s="97"/>
      <c r="DH66" s="97"/>
      <c r="DI66" s="97"/>
      <c r="DJ66" s="97"/>
      <c r="DK66" s="97"/>
      <c r="DL66" s="97"/>
      <c r="DM66" s="97"/>
      <c r="DN66" s="97"/>
      <c r="DO66" s="97"/>
      <c r="DP66" s="97"/>
      <c r="DQ66" s="7"/>
      <c r="DR66" s="7"/>
      <c r="DS66" s="7"/>
      <c r="DT66" s="7"/>
      <c r="DU66" s="7"/>
      <c r="DV66" s="7"/>
    </row>
    <row r="67" spans="1:126" ht="24" hidden="1" customHeight="1">
      <c r="A67" s="24"/>
      <c r="B67" s="107" t="s">
        <v>32</v>
      </c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95"/>
      <c r="Y67" s="68"/>
      <c r="Z67" s="68"/>
      <c r="AA67" s="68"/>
      <c r="AB67" s="68"/>
      <c r="AC67" s="68"/>
      <c r="AD67" s="69"/>
      <c r="AE67" s="76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8"/>
      <c r="AT67" s="76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8"/>
      <c r="BG67" s="98">
        <f t="shared" si="3"/>
        <v>0</v>
      </c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2"/>
      <c r="BT67" s="84" t="e">
        <f t="shared" ref="BT67:BT77" si="6">(AT67/AE67)*100</f>
        <v>#DIV/0!</v>
      </c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6"/>
      <c r="CN67" s="96"/>
      <c r="CO67" s="97"/>
      <c r="CP67" s="97"/>
      <c r="CQ67" s="97"/>
      <c r="CR67" s="97"/>
      <c r="CS67" s="97"/>
      <c r="CT67" s="97"/>
      <c r="CU67" s="97"/>
      <c r="CV67" s="97"/>
      <c r="CW67" s="97"/>
      <c r="CX67" s="97"/>
      <c r="CY67" s="97"/>
      <c r="CZ67" s="97"/>
      <c r="DA67" s="97"/>
      <c r="DB67" s="97"/>
      <c r="DC67" s="97"/>
      <c r="DD67" s="97"/>
      <c r="DE67" s="97"/>
      <c r="DF67" s="97"/>
      <c r="DG67" s="97"/>
      <c r="DH67" s="97"/>
      <c r="DI67" s="97"/>
      <c r="DJ67" s="97"/>
      <c r="DK67" s="97"/>
      <c r="DL67" s="97"/>
      <c r="DM67" s="97"/>
      <c r="DN67" s="97"/>
      <c r="DO67" s="97"/>
      <c r="DP67" s="97"/>
      <c r="DQ67" s="7"/>
      <c r="DR67" s="7"/>
      <c r="DS67" s="7"/>
      <c r="DT67" s="7"/>
      <c r="DU67" s="7"/>
      <c r="DV67" s="7"/>
    </row>
    <row r="68" spans="1:126" ht="21.75" hidden="1" customHeight="1">
      <c r="A68" s="24"/>
      <c r="B68" s="170" t="s">
        <v>52</v>
      </c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10"/>
      <c r="X68" s="79"/>
      <c r="Y68" s="75"/>
      <c r="Z68" s="75"/>
      <c r="AA68" s="75"/>
      <c r="AB68" s="10"/>
      <c r="AC68" s="10"/>
      <c r="AD68" s="14"/>
      <c r="AE68" s="80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17"/>
      <c r="AS68" s="18"/>
      <c r="AT68" s="80">
        <v>0</v>
      </c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160"/>
      <c r="BG68" s="113">
        <f t="shared" si="3"/>
        <v>0</v>
      </c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146"/>
      <c r="BT68" s="84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3"/>
      <c r="CN68" s="96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7"/>
      <c r="DR68" s="7"/>
      <c r="DS68" s="7"/>
      <c r="DT68" s="7"/>
      <c r="DU68" s="7"/>
      <c r="DV68" s="7"/>
    </row>
    <row r="69" spans="1:126" ht="24" customHeight="1">
      <c r="A69" s="24"/>
      <c r="B69" s="107" t="s">
        <v>33</v>
      </c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95"/>
      <c r="Y69" s="68"/>
      <c r="Z69" s="68"/>
      <c r="AA69" s="68"/>
      <c r="AB69" s="68"/>
      <c r="AC69" s="68"/>
      <c r="AD69" s="69"/>
      <c r="AE69" s="76">
        <v>474525.2</v>
      </c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8"/>
      <c r="AT69" s="76">
        <v>16982.54</v>
      </c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8"/>
      <c r="BG69" s="98">
        <f t="shared" si="3"/>
        <v>-457542.66000000003</v>
      </c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2"/>
      <c r="BT69" s="84">
        <f>(AT69/AE69)*100</f>
        <v>3.5788489209845968</v>
      </c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3"/>
      <c r="CN69" s="96"/>
      <c r="CO69" s="97"/>
      <c r="CP69" s="97"/>
      <c r="CQ69" s="97"/>
      <c r="CR69" s="97"/>
      <c r="CS69" s="97"/>
      <c r="CT69" s="97"/>
      <c r="CU69" s="97"/>
      <c r="CV69" s="97"/>
      <c r="CW69" s="97"/>
      <c r="CX69" s="97"/>
      <c r="CY69" s="97"/>
      <c r="CZ69" s="97"/>
      <c r="DA69" s="97"/>
      <c r="DB69" s="97"/>
      <c r="DC69" s="97"/>
      <c r="DD69" s="97"/>
      <c r="DE69" s="97"/>
      <c r="DF69" s="97"/>
      <c r="DG69" s="97"/>
      <c r="DH69" s="97"/>
      <c r="DI69" s="97"/>
      <c r="DJ69" s="97"/>
      <c r="DK69" s="97"/>
      <c r="DL69" s="97"/>
      <c r="DM69" s="97"/>
      <c r="DN69" s="97"/>
      <c r="DO69" s="97"/>
      <c r="DP69" s="97"/>
      <c r="DQ69" s="7"/>
      <c r="DR69" s="7"/>
      <c r="DS69" s="7"/>
      <c r="DT69" s="7"/>
      <c r="DU69" s="7"/>
      <c r="DV69" s="7"/>
    </row>
    <row r="70" spans="1:126" ht="24" customHeight="1">
      <c r="A70" s="24"/>
      <c r="B70" s="107" t="s">
        <v>34</v>
      </c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95"/>
      <c r="Y70" s="68"/>
      <c r="Z70" s="68"/>
      <c r="AA70" s="68"/>
      <c r="AB70" s="68"/>
      <c r="AC70" s="68"/>
      <c r="AD70" s="69"/>
      <c r="AE70" s="76">
        <v>204311.67999999999</v>
      </c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8"/>
      <c r="AT70" s="76">
        <v>190686.89</v>
      </c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8"/>
      <c r="BG70" s="98">
        <f t="shared" si="3"/>
        <v>-13624.789999999979</v>
      </c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2"/>
      <c r="BT70" s="84">
        <f t="shared" si="6"/>
        <v>93.331369993139901</v>
      </c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6"/>
      <c r="CN70" s="96"/>
      <c r="CO70" s="97"/>
      <c r="CP70" s="97"/>
      <c r="CQ70" s="97"/>
      <c r="CR70" s="97"/>
      <c r="CS70" s="97"/>
      <c r="CT70" s="97"/>
      <c r="CU70" s="97"/>
      <c r="CV70" s="97"/>
      <c r="CW70" s="97"/>
      <c r="CX70" s="97"/>
      <c r="CY70" s="97"/>
      <c r="CZ70" s="97"/>
      <c r="DA70" s="97"/>
      <c r="DB70" s="97"/>
      <c r="DC70" s="97"/>
      <c r="DD70" s="97"/>
      <c r="DE70" s="97"/>
      <c r="DF70" s="97"/>
      <c r="DG70" s="97"/>
      <c r="DH70" s="97"/>
      <c r="DI70" s="97"/>
      <c r="DJ70" s="97"/>
      <c r="DK70" s="97"/>
      <c r="DL70" s="97"/>
      <c r="DM70" s="97"/>
      <c r="DN70" s="97"/>
      <c r="DO70" s="97"/>
      <c r="DP70" s="97"/>
      <c r="DQ70" s="7"/>
      <c r="DR70" s="7"/>
      <c r="DS70" s="7"/>
      <c r="DT70" s="7"/>
      <c r="DU70" s="7"/>
      <c r="DV70" s="7"/>
    </row>
    <row r="71" spans="1:126" ht="19.5" customHeight="1">
      <c r="A71" s="24"/>
      <c r="B71" s="107" t="s">
        <v>35</v>
      </c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95"/>
      <c r="Y71" s="68"/>
      <c r="Z71" s="68"/>
      <c r="AA71" s="68"/>
      <c r="AB71" s="68"/>
      <c r="AC71" s="68"/>
      <c r="AD71" s="69"/>
      <c r="AE71" s="76">
        <v>3866431.44</v>
      </c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8"/>
      <c r="AT71" s="76">
        <v>1377366.87</v>
      </c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8"/>
      <c r="BG71" s="98">
        <f t="shared" si="3"/>
        <v>-2489064.5699999998</v>
      </c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2"/>
      <c r="BT71" s="84">
        <f t="shared" si="6"/>
        <v>35.62372413359023</v>
      </c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6"/>
      <c r="CN71" s="96"/>
      <c r="CO71" s="97"/>
      <c r="CP71" s="97"/>
      <c r="CQ71" s="97"/>
      <c r="CR71" s="97"/>
      <c r="CS71" s="97"/>
      <c r="CT71" s="97"/>
      <c r="CU71" s="97"/>
      <c r="CV71" s="97"/>
      <c r="CW71" s="97"/>
      <c r="CX71" s="97"/>
      <c r="CY71" s="97"/>
      <c r="CZ71" s="97"/>
      <c r="DA71" s="97"/>
      <c r="DB71" s="97"/>
      <c r="DC71" s="97"/>
      <c r="DD71" s="97"/>
      <c r="DE71" s="97"/>
      <c r="DF71" s="97"/>
      <c r="DG71" s="97"/>
      <c r="DH71" s="97"/>
      <c r="DI71" s="97"/>
      <c r="DJ71" s="97"/>
      <c r="DK71" s="97"/>
      <c r="DL71" s="97"/>
      <c r="DM71" s="97"/>
      <c r="DN71" s="97"/>
      <c r="DO71" s="97"/>
      <c r="DP71" s="97"/>
      <c r="DQ71" s="7"/>
      <c r="DR71" s="7"/>
      <c r="DS71" s="7"/>
      <c r="DT71" s="7"/>
      <c r="DU71" s="7"/>
      <c r="DV71" s="7"/>
    </row>
    <row r="72" spans="1:126" ht="18" customHeight="1">
      <c r="A72" s="24"/>
      <c r="B72" s="107" t="s">
        <v>59</v>
      </c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95"/>
      <c r="Y72" s="68"/>
      <c r="Z72" s="68"/>
      <c r="AA72" s="68"/>
      <c r="AB72" s="68"/>
      <c r="AC72" s="68"/>
      <c r="AD72" s="69"/>
      <c r="AE72" s="76">
        <v>200000</v>
      </c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8"/>
      <c r="AT72" s="76">
        <v>75000</v>
      </c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8"/>
      <c r="BG72" s="98">
        <f t="shared" si="3"/>
        <v>-125000</v>
      </c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100"/>
      <c r="BT72" s="84">
        <f>(AT72/AE72)*100</f>
        <v>37.5</v>
      </c>
      <c r="BU72" s="153"/>
      <c r="BV72" s="153"/>
      <c r="BW72" s="153"/>
      <c r="BX72" s="153"/>
      <c r="BY72" s="153"/>
      <c r="BZ72" s="153"/>
      <c r="CA72" s="153"/>
      <c r="CB72" s="153"/>
      <c r="CC72" s="153"/>
      <c r="CD72" s="153"/>
      <c r="CE72" s="153"/>
      <c r="CF72" s="153"/>
      <c r="CG72" s="153"/>
      <c r="CH72" s="153"/>
      <c r="CI72" s="153"/>
      <c r="CJ72" s="153"/>
      <c r="CK72" s="153"/>
      <c r="CL72" s="153"/>
      <c r="CM72" s="154"/>
      <c r="CN72" s="96"/>
      <c r="CO72" s="97"/>
      <c r="CP72" s="97"/>
      <c r="CQ72" s="97"/>
      <c r="CR72" s="97"/>
      <c r="CS72" s="97"/>
      <c r="CT72" s="97"/>
      <c r="CU72" s="97"/>
      <c r="CV72" s="97"/>
      <c r="CW72" s="97"/>
      <c r="CX72" s="97"/>
      <c r="CY72" s="97"/>
      <c r="CZ72" s="97"/>
      <c r="DA72" s="97"/>
      <c r="DB72" s="97"/>
      <c r="DC72" s="97"/>
      <c r="DD72" s="97"/>
      <c r="DE72" s="97"/>
      <c r="DF72" s="97"/>
      <c r="DG72" s="97"/>
      <c r="DH72" s="97"/>
      <c r="DI72" s="97"/>
      <c r="DJ72" s="97"/>
      <c r="DK72" s="97"/>
      <c r="DL72" s="97"/>
      <c r="DM72" s="97"/>
      <c r="DN72" s="97"/>
      <c r="DO72" s="97"/>
      <c r="DP72" s="97"/>
      <c r="DQ72" s="7"/>
      <c r="DR72" s="7"/>
      <c r="DS72" s="7"/>
      <c r="DT72" s="7"/>
      <c r="DU72" s="7"/>
      <c r="DV72" s="7"/>
    </row>
    <row r="73" spans="1:126" ht="18" customHeight="1">
      <c r="A73" s="24" t="s">
        <v>97</v>
      </c>
      <c r="B73" s="107" t="s">
        <v>22</v>
      </c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95"/>
      <c r="Y73" s="105"/>
      <c r="Z73" s="105"/>
      <c r="AA73" s="105"/>
      <c r="AB73" s="105"/>
      <c r="AC73" s="105"/>
      <c r="AD73" s="106"/>
      <c r="AE73" s="76">
        <v>995000</v>
      </c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8"/>
      <c r="AT73" s="76">
        <v>211000</v>
      </c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8"/>
      <c r="BG73" s="98">
        <f t="shared" si="3"/>
        <v>-784000</v>
      </c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100"/>
      <c r="BT73" s="84">
        <f t="shared" si="6"/>
        <v>21.206030150753769</v>
      </c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6"/>
      <c r="CN73" s="82"/>
      <c r="CO73" s="83"/>
      <c r="CP73" s="83"/>
      <c r="CQ73" s="83"/>
      <c r="CR73" s="83"/>
      <c r="CS73" s="83"/>
      <c r="CT73" s="83"/>
      <c r="CU73" s="83"/>
      <c r="CV73" s="83"/>
      <c r="CW73" s="83"/>
      <c r="CX73" s="83"/>
      <c r="CY73" s="83"/>
      <c r="CZ73" s="83"/>
      <c r="DA73" s="83"/>
      <c r="DB73" s="83"/>
      <c r="DC73" s="83"/>
      <c r="DD73" s="83"/>
      <c r="DE73" s="83"/>
      <c r="DF73" s="83"/>
      <c r="DG73" s="83"/>
      <c r="DH73" s="83"/>
      <c r="DI73" s="83"/>
      <c r="DJ73" s="83"/>
      <c r="DK73" s="83"/>
      <c r="DL73" s="83"/>
      <c r="DM73" s="83"/>
      <c r="DN73" s="83"/>
      <c r="DO73" s="83"/>
      <c r="DP73" s="83"/>
      <c r="DQ73" s="7"/>
      <c r="DR73" s="7"/>
      <c r="DS73" s="7"/>
      <c r="DT73" s="7"/>
      <c r="DU73" s="7"/>
      <c r="DV73" s="7"/>
    </row>
    <row r="74" spans="1:126" ht="17.25" customHeight="1">
      <c r="A74" s="24" t="s">
        <v>96</v>
      </c>
      <c r="B74" s="107" t="s">
        <v>19</v>
      </c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95"/>
      <c r="Y74" s="105"/>
      <c r="Z74" s="105"/>
      <c r="AA74" s="105"/>
      <c r="AB74" s="105"/>
      <c r="AC74" s="105"/>
      <c r="AD74" s="106"/>
      <c r="AE74" s="76">
        <v>35000</v>
      </c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8"/>
      <c r="AT74" s="76">
        <v>7200.93</v>
      </c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8"/>
      <c r="BG74" s="98">
        <f t="shared" si="3"/>
        <v>-27799.07</v>
      </c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100"/>
      <c r="BT74" s="84">
        <f t="shared" si="6"/>
        <v>20.574085714285715</v>
      </c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6"/>
      <c r="CN74" s="96"/>
      <c r="CO74" s="97"/>
      <c r="CP74" s="97"/>
      <c r="CQ74" s="97"/>
      <c r="CR74" s="97"/>
      <c r="CS74" s="97"/>
      <c r="CT74" s="97"/>
      <c r="CU74" s="97"/>
      <c r="CV74" s="97"/>
      <c r="CW74" s="97"/>
      <c r="CX74" s="97"/>
      <c r="CY74" s="97"/>
      <c r="CZ74" s="97"/>
      <c r="DA74" s="97"/>
      <c r="DB74" s="97"/>
      <c r="DC74" s="97"/>
      <c r="DD74" s="97"/>
      <c r="DE74" s="97"/>
      <c r="DF74" s="97"/>
      <c r="DG74" s="97"/>
      <c r="DH74" s="97"/>
      <c r="DI74" s="97"/>
      <c r="DJ74" s="97"/>
      <c r="DK74" s="97"/>
      <c r="DL74" s="97"/>
      <c r="DM74" s="97"/>
      <c r="DN74" s="97"/>
      <c r="DO74" s="97"/>
      <c r="DP74" s="97"/>
      <c r="DQ74" s="7"/>
      <c r="DR74" s="7"/>
      <c r="DS74" s="7"/>
      <c r="DT74" s="7"/>
      <c r="DU74" s="7"/>
      <c r="DV74" s="7"/>
    </row>
    <row r="75" spans="1:126" ht="17.25" hidden="1" customHeight="1">
      <c r="A75" s="24"/>
      <c r="B75" s="107" t="s">
        <v>41</v>
      </c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95"/>
      <c r="Y75" s="105"/>
      <c r="Z75" s="105"/>
      <c r="AA75" s="105"/>
      <c r="AB75" s="105"/>
      <c r="AC75" s="105"/>
      <c r="AD75" s="106"/>
      <c r="AE75" s="76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8"/>
      <c r="AT75" s="76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8"/>
      <c r="BG75" s="98">
        <f>AT75-AE75</f>
        <v>0</v>
      </c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100"/>
      <c r="BT75" s="84" t="e">
        <f t="shared" si="6"/>
        <v>#DIV/0!</v>
      </c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6"/>
      <c r="CN75" s="82"/>
      <c r="CO75" s="83"/>
      <c r="CP75" s="83"/>
      <c r="CQ75" s="83"/>
      <c r="CR75" s="83"/>
      <c r="CS75" s="83"/>
      <c r="CT75" s="83"/>
      <c r="CU75" s="83"/>
      <c r="CV75" s="83"/>
      <c r="CW75" s="83"/>
      <c r="CX75" s="83"/>
      <c r="CY75" s="83"/>
      <c r="CZ75" s="83"/>
      <c r="DA75" s="83"/>
      <c r="DB75" s="83"/>
      <c r="DC75" s="83"/>
      <c r="DD75" s="83"/>
      <c r="DE75" s="83"/>
      <c r="DF75" s="83"/>
      <c r="DG75" s="83"/>
      <c r="DH75" s="83"/>
      <c r="DI75" s="83"/>
      <c r="DJ75" s="83"/>
      <c r="DK75" s="83"/>
      <c r="DL75" s="83"/>
      <c r="DM75" s="83"/>
      <c r="DN75" s="83"/>
      <c r="DO75" s="83"/>
      <c r="DP75" s="83"/>
      <c r="DQ75" s="7"/>
      <c r="DR75" s="7"/>
      <c r="DS75" s="7"/>
      <c r="DT75" s="7"/>
      <c r="DU75" s="7"/>
      <c r="DV75" s="7"/>
    </row>
    <row r="76" spans="1:126" ht="35.25" customHeight="1">
      <c r="A76" s="24" t="s">
        <v>95</v>
      </c>
      <c r="B76" s="107" t="s">
        <v>23</v>
      </c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95"/>
      <c r="Y76" s="105"/>
      <c r="Z76" s="105"/>
      <c r="AA76" s="105"/>
      <c r="AB76" s="105"/>
      <c r="AC76" s="105"/>
      <c r="AD76" s="106"/>
      <c r="AE76" s="76">
        <v>73106.47</v>
      </c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8"/>
      <c r="AT76" s="76">
        <v>18300</v>
      </c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8"/>
      <c r="BG76" s="98">
        <f>AT76-AE76</f>
        <v>-54806.47</v>
      </c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100"/>
      <c r="BT76" s="84">
        <f t="shared" si="6"/>
        <v>25.031984173220234</v>
      </c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6"/>
      <c r="CN76" s="82"/>
      <c r="CO76" s="83"/>
      <c r="CP76" s="83"/>
      <c r="CQ76" s="83"/>
      <c r="CR76" s="83"/>
      <c r="CS76" s="83"/>
      <c r="CT76" s="83"/>
      <c r="CU76" s="83"/>
      <c r="CV76" s="83"/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7"/>
      <c r="DR76" s="7"/>
      <c r="DS76" s="7"/>
      <c r="DT76" s="7"/>
      <c r="DU76" s="7"/>
      <c r="DV76" s="7"/>
    </row>
    <row r="77" spans="1:126" ht="44.25" customHeight="1">
      <c r="A77" s="24" t="s">
        <v>94</v>
      </c>
      <c r="B77" s="169">
        <v>1621301</v>
      </c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95"/>
      <c r="Y77" s="68"/>
      <c r="Z77" s="68"/>
      <c r="AA77" s="68"/>
      <c r="AB77" s="68"/>
      <c r="AC77" s="68"/>
      <c r="AD77" s="69"/>
      <c r="AE77" s="76">
        <v>60000</v>
      </c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8"/>
      <c r="AT77" s="76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8"/>
      <c r="BG77" s="98">
        <f>AT77-AE77</f>
        <v>-60000</v>
      </c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100"/>
      <c r="BT77" s="84">
        <f t="shared" si="6"/>
        <v>0</v>
      </c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6"/>
      <c r="CN77" s="82"/>
      <c r="CO77" s="83"/>
      <c r="CP77" s="83"/>
      <c r="CQ77" s="83"/>
      <c r="CR77" s="83"/>
      <c r="CS77" s="83"/>
      <c r="CT77" s="83"/>
      <c r="CU77" s="83"/>
      <c r="CV77" s="83"/>
      <c r="CW77" s="83"/>
      <c r="CX77" s="83"/>
      <c r="CY77" s="83"/>
      <c r="CZ77" s="83"/>
      <c r="DA77" s="83"/>
      <c r="DB77" s="83"/>
      <c r="DC77" s="83"/>
      <c r="DD77" s="83"/>
      <c r="DE77" s="83"/>
      <c r="DF77" s="83"/>
      <c r="DG77" s="83"/>
      <c r="DH77" s="83"/>
      <c r="DI77" s="83"/>
      <c r="DJ77" s="83"/>
      <c r="DK77" s="83"/>
      <c r="DL77" s="83"/>
      <c r="DM77" s="83"/>
      <c r="DN77" s="83"/>
      <c r="DO77" s="83"/>
      <c r="DP77" s="83"/>
      <c r="DQ77" s="7"/>
      <c r="DR77" s="7"/>
      <c r="DS77" s="7"/>
      <c r="DT77" s="7"/>
      <c r="DU77" s="7"/>
      <c r="DV77" s="7"/>
    </row>
    <row r="78" spans="1:126" ht="32.25" customHeight="1">
      <c r="B78" s="181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95"/>
      <c r="Y78" s="68"/>
      <c r="Z78" s="68"/>
      <c r="AA78" s="68"/>
      <c r="AB78" s="68"/>
      <c r="AC78" s="68"/>
      <c r="AD78" s="69"/>
      <c r="AE78" s="182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40"/>
      <c r="AT78" s="182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40"/>
      <c r="BG78" s="67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70"/>
      <c r="BT78" s="71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3"/>
      <c r="CN78" s="82"/>
      <c r="CO78" s="83"/>
      <c r="CP78" s="83"/>
      <c r="CQ78" s="83"/>
      <c r="CR78" s="83"/>
      <c r="CS78" s="83"/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83"/>
      <c r="DM78" s="83"/>
      <c r="DN78" s="83"/>
      <c r="DO78" s="83"/>
      <c r="DP78" s="83"/>
      <c r="DQ78" s="7"/>
      <c r="DR78" s="7"/>
      <c r="DS78" s="7"/>
      <c r="DT78" s="7"/>
      <c r="DU78" s="7"/>
      <c r="DV78" s="7"/>
    </row>
    <row r="79" spans="1:126" ht="45" customHeight="1">
      <c r="B79" s="89" t="s">
        <v>5</v>
      </c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95" t="s">
        <v>6</v>
      </c>
      <c r="Y79" s="68"/>
      <c r="Z79" s="68"/>
      <c r="AA79" s="68"/>
      <c r="AB79" s="68"/>
      <c r="AC79" s="68"/>
      <c r="AD79" s="69"/>
      <c r="AE79" s="98">
        <f>AE8-AE42</f>
        <v>822506.03000000119</v>
      </c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9"/>
      <c r="AT79" s="67">
        <f>AT8-AT42</f>
        <v>1915676.96</v>
      </c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9"/>
      <c r="BG79" s="67" t="s">
        <v>13</v>
      </c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70"/>
      <c r="BT79" s="89" t="s">
        <v>13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9"/>
      <c r="CN79" s="90" t="s">
        <v>13</v>
      </c>
      <c r="CO79" s="91"/>
      <c r="CP79" s="91"/>
      <c r="CQ79" s="91"/>
      <c r="CR79" s="9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7"/>
      <c r="DR79" s="7"/>
      <c r="DS79" s="7"/>
      <c r="DT79" s="7"/>
      <c r="DU79" s="7"/>
      <c r="DV79" s="7"/>
    </row>
    <row r="80" spans="1:126" ht="12.75" customHeight="1">
      <c r="B80" s="185" t="s">
        <v>38</v>
      </c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04" t="s">
        <v>7</v>
      </c>
      <c r="Y80" s="102"/>
      <c r="Z80" s="102"/>
      <c r="AA80" s="102"/>
      <c r="AB80" s="102"/>
      <c r="AC80" s="102"/>
      <c r="AD80" s="103"/>
      <c r="AE80" s="101">
        <f>AE84+AE85</f>
        <v>-822506.03</v>
      </c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3"/>
      <c r="AT80" s="101">
        <f>AT84+AT85</f>
        <v>-1915676.96</v>
      </c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3"/>
      <c r="BG80" s="155">
        <f>AT80-AE80</f>
        <v>-1093170.93</v>
      </c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56"/>
      <c r="BT80" s="71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3"/>
      <c r="CN80" s="90" t="s">
        <v>13</v>
      </c>
      <c r="CO80" s="91"/>
      <c r="CP80" s="91"/>
      <c r="CQ80" s="91"/>
      <c r="CR80" s="91"/>
      <c r="CS80" s="91"/>
      <c r="CT80" s="91"/>
      <c r="CU80" s="91"/>
      <c r="CV80" s="91"/>
      <c r="CW80" s="91"/>
      <c r="CX80" s="91"/>
      <c r="CY80" s="91"/>
      <c r="CZ80" s="91"/>
      <c r="DA80" s="91"/>
      <c r="DB80" s="91"/>
      <c r="DC80" s="91"/>
      <c r="DD80" s="91"/>
      <c r="DE80" s="91"/>
      <c r="DF80" s="91"/>
      <c r="DG80" s="91"/>
      <c r="DH80" s="91"/>
      <c r="DI80" s="91"/>
      <c r="DJ80" s="91"/>
      <c r="DK80" s="91"/>
      <c r="DL80" s="91"/>
      <c r="DM80" s="91"/>
      <c r="DN80" s="91"/>
      <c r="DO80" s="91"/>
      <c r="DP80" s="91"/>
      <c r="DQ80" s="7"/>
      <c r="DR80" s="7"/>
      <c r="DS80" s="7"/>
      <c r="DT80" s="7"/>
      <c r="DU80" s="7"/>
      <c r="DV80" s="7"/>
    </row>
    <row r="81" spans="2:126" ht="45.75" customHeight="1">
      <c r="B81" s="179" t="s">
        <v>10</v>
      </c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95"/>
      <c r="Y81" s="68"/>
      <c r="Z81" s="68"/>
      <c r="AA81" s="68"/>
      <c r="AB81" s="68"/>
      <c r="AC81" s="68"/>
      <c r="AD81" s="69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9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9"/>
      <c r="BG81" s="67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70"/>
      <c r="BT81" s="71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3"/>
      <c r="CN81" s="74" t="s">
        <v>13</v>
      </c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"/>
      <c r="DR81" s="7"/>
      <c r="DS81" s="7"/>
      <c r="DT81" s="7"/>
      <c r="DU81" s="7"/>
      <c r="DV81" s="7"/>
    </row>
    <row r="82" spans="2:126" ht="43.5" customHeight="1">
      <c r="B82" s="203" t="s">
        <v>25</v>
      </c>
      <c r="C82" s="204"/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95" t="s">
        <v>26</v>
      </c>
      <c r="Y82" s="68"/>
      <c r="Z82" s="68"/>
      <c r="AA82" s="68"/>
      <c r="AB82" s="68"/>
      <c r="AC82" s="68"/>
      <c r="AD82" s="69"/>
      <c r="AE82" s="67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9"/>
      <c r="AT82" s="67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9"/>
      <c r="BG82" s="67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70"/>
      <c r="BT82" s="71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3"/>
      <c r="CN82" s="74" t="s">
        <v>13</v>
      </c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"/>
      <c r="DR82" s="7"/>
      <c r="DS82" s="7"/>
      <c r="DT82" s="7"/>
      <c r="DU82" s="7"/>
      <c r="DV82" s="7"/>
    </row>
    <row r="83" spans="2:126" ht="12.75">
      <c r="B83" s="179" t="s">
        <v>10</v>
      </c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95"/>
      <c r="Y83" s="68"/>
      <c r="Z83" s="68"/>
      <c r="AA83" s="68"/>
      <c r="AB83" s="68"/>
      <c r="AC83" s="68"/>
      <c r="AD83" s="69"/>
      <c r="AE83" s="67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9"/>
      <c r="AT83" s="67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9"/>
      <c r="BG83" s="67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70"/>
      <c r="BT83" s="71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3"/>
      <c r="CN83" s="74" t="s">
        <v>13</v>
      </c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"/>
      <c r="DR83" s="7"/>
      <c r="DS83" s="7"/>
      <c r="DT83" s="7"/>
      <c r="DU83" s="7"/>
      <c r="DV83" s="7"/>
    </row>
    <row r="84" spans="2:126" ht="12.75">
      <c r="B84" s="175">
        <v>1620103010010</v>
      </c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7"/>
      <c r="X84" s="95"/>
      <c r="Y84" s="68"/>
      <c r="Z84" s="68"/>
      <c r="AA84" s="68"/>
      <c r="AB84" s="68"/>
      <c r="AC84" s="68"/>
      <c r="AD84" s="69"/>
      <c r="AE84" s="98">
        <v>-1000000</v>
      </c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9"/>
      <c r="AT84" s="9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9"/>
      <c r="BG84" s="9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70"/>
      <c r="BT84" s="71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3"/>
      <c r="CN84" s="74" t="s">
        <v>13</v>
      </c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"/>
      <c r="DR84" s="7"/>
      <c r="DS84" s="7"/>
      <c r="DT84" s="7"/>
      <c r="DU84" s="7"/>
      <c r="DV84" s="7"/>
    </row>
    <row r="85" spans="2:126" ht="35.25" customHeight="1">
      <c r="B85" s="175">
        <v>1620105020110</v>
      </c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7"/>
      <c r="X85" s="95"/>
      <c r="Y85" s="68"/>
      <c r="Z85" s="68"/>
      <c r="AA85" s="68"/>
      <c r="AB85" s="68"/>
      <c r="AC85" s="68"/>
      <c r="AD85" s="69"/>
      <c r="AE85" s="98">
        <v>177493.97</v>
      </c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9"/>
      <c r="AT85" s="67">
        <v>-1915676.96</v>
      </c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33"/>
      <c r="BG85" s="98">
        <f>AE85-AT85</f>
        <v>2093170.93</v>
      </c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70"/>
      <c r="BT85" s="71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3"/>
      <c r="CN85" s="74" t="s">
        <v>13</v>
      </c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"/>
      <c r="DR85" s="7"/>
      <c r="DS85" s="7"/>
      <c r="DT85" s="7"/>
      <c r="DU85" s="7"/>
      <c r="DV85" s="7"/>
    </row>
    <row r="86" spans="2:126" ht="12.75" customHeight="1">
      <c r="B86" s="181" t="s">
        <v>27</v>
      </c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95" t="s">
        <v>28</v>
      </c>
      <c r="Y86" s="68"/>
      <c r="Z86" s="68"/>
      <c r="AA86" s="68"/>
      <c r="AB86" s="68"/>
      <c r="AC86" s="68"/>
      <c r="AD86" s="69"/>
      <c r="AE86" s="67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9"/>
      <c r="AT86" s="67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9"/>
      <c r="BG86" s="67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70"/>
      <c r="BT86" s="71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3"/>
      <c r="CN86" s="74" t="s">
        <v>13</v>
      </c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"/>
      <c r="DR86" s="7"/>
      <c r="DS86" s="7"/>
      <c r="DT86" s="7"/>
      <c r="DU86" s="7"/>
      <c r="DV86" s="7"/>
    </row>
    <row r="87" spans="2:126" ht="85.5" customHeight="1">
      <c r="B87" s="92" t="s">
        <v>10</v>
      </c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5"/>
      <c r="Y87" s="68"/>
      <c r="Z87" s="68"/>
      <c r="AA87" s="68"/>
      <c r="AB87" s="68"/>
      <c r="AC87" s="68"/>
      <c r="AD87" s="69"/>
      <c r="AE87" s="67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9"/>
      <c r="AT87" s="67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9"/>
      <c r="BG87" s="67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70"/>
      <c r="BT87" s="71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3"/>
      <c r="CN87" s="74" t="s">
        <v>13</v>
      </c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"/>
      <c r="DR87" s="7"/>
      <c r="DS87" s="7"/>
      <c r="DT87" s="7"/>
      <c r="DU87" s="7"/>
      <c r="DV87" s="7"/>
    </row>
    <row r="88" spans="2:126" hidden="1"/>
    <row r="89" spans="2:126" hidden="1"/>
    <row r="90" spans="2:126" ht="72.75" hidden="1" customHeight="1"/>
    <row r="91" spans="2:126" ht="82.5" hidden="1" customHeight="1"/>
    <row r="92" spans="2:126" ht="65.25" customHeight="1"/>
    <row r="93" spans="2:126" ht="212.25" customHeight="1"/>
    <row r="94" spans="2:126" ht="11.25" customHeight="1"/>
    <row r="95" spans="2:126" ht="5.25" hidden="1" customHeight="1"/>
    <row r="96" spans="2:126" ht="14.25" customHeight="1"/>
    <row r="97" ht="9" customHeight="1"/>
    <row r="98" ht="14.25" customHeight="1"/>
    <row r="99" ht="6" customHeight="1"/>
    <row r="100" ht="102" customHeight="1"/>
    <row r="102" ht="66.75" customHeight="1"/>
    <row r="103" ht="0.75" customHeight="1"/>
    <row r="104" ht="15" hidden="1" customHeight="1"/>
    <row r="105" ht="15" hidden="1" customHeight="1"/>
    <row r="106" ht="58.5" customHeight="1"/>
    <row r="107" ht="83.25" customHeight="1"/>
    <row r="108" ht="67.5" customHeight="1"/>
    <row r="109" ht="69.75" customHeight="1"/>
    <row r="110" ht="51" customHeight="1"/>
    <row r="111" ht="80.25" customHeight="1"/>
    <row r="112" ht="113.25" customHeight="1"/>
    <row r="113" ht="15" customHeight="1"/>
    <row r="114" ht="15" customHeight="1"/>
    <row r="115" ht="10.5" customHeight="1"/>
  </sheetData>
  <mergeCells count="572">
    <mergeCell ref="AE22:AQ22"/>
    <mergeCell ref="AT22:BF22"/>
    <mergeCell ref="BG22:BS22"/>
    <mergeCell ref="BT22:CM22"/>
    <mergeCell ref="CN22:DP22"/>
    <mergeCell ref="CN29:DP29"/>
    <mergeCell ref="B29:W29"/>
    <mergeCell ref="X29:AA29"/>
    <mergeCell ref="AE29:AQ29"/>
    <mergeCell ref="AT29:BF29"/>
    <mergeCell ref="BG29:BS29"/>
    <mergeCell ref="BT29:CM29"/>
    <mergeCell ref="CN26:DP26"/>
    <mergeCell ref="CN28:DP28"/>
    <mergeCell ref="CN67:DP67"/>
    <mergeCell ref="B62:W62"/>
    <mergeCell ref="B58:W58"/>
    <mergeCell ref="BT48:CM48"/>
    <mergeCell ref="CN48:DP48"/>
    <mergeCell ref="AE48:AQ48"/>
    <mergeCell ref="AT48:BF48"/>
    <mergeCell ref="CN50:DP50"/>
    <mergeCell ref="B50:W50"/>
    <mergeCell ref="X50:AA50"/>
    <mergeCell ref="AE50:AQ50"/>
    <mergeCell ref="AT50:BF50"/>
    <mergeCell ref="BG50:BS50"/>
    <mergeCell ref="BT50:CM50"/>
    <mergeCell ref="AT58:BF58"/>
    <mergeCell ref="BG58:BS58"/>
    <mergeCell ref="CN59:DP59"/>
    <mergeCell ref="B59:W59"/>
    <mergeCell ref="CN58:DP58"/>
    <mergeCell ref="BG59:BS59"/>
    <mergeCell ref="BT59:CM59"/>
    <mergeCell ref="B67:W67"/>
    <mergeCell ref="AT57:BF57"/>
    <mergeCell ref="B56:W56"/>
    <mergeCell ref="X56:AA56"/>
    <mergeCell ref="AE56:AQ56"/>
    <mergeCell ref="AT56:BF56"/>
    <mergeCell ref="BT62:CM62"/>
    <mergeCell ref="AE66:AS66"/>
    <mergeCell ref="B48:W48"/>
    <mergeCell ref="BT67:CM67"/>
    <mergeCell ref="BT61:CM61"/>
    <mergeCell ref="B52:W52"/>
    <mergeCell ref="X52:AA52"/>
    <mergeCell ref="AE52:AQ52"/>
    <mergeCell ref="AT52:BF52"/>
    <mergeCell ref="BG52:BS52"/>
    <mergeCell ref="BT52:CM52"/>
    <mergeCell ref="B53:W53"/>
    <mergeCell ref="X53:AA53"/>
    <mergeCell ref="AE53:AQ53"/>
    <mergeCell ref="X54:AA54"/>
    <mergeCell ref="AE54:AQ54"/>
    <mergeCell ref="AT54:BF54"/>
    <mergeCell ref="BG54:BS54"/>
    <mergeCell ref="BT54:CM54"/>
    <mergeCell ref="B55:W55"/>
    <mergeCell ref="X55:AA55"/>
    <mergeCell ref="AT55:BF55"/>
    <mergeCell ref="BG55:BS55"/>
    <mergeCell ref="AE60:AQ60"/>
    <mergeCell ref="BT55:CM55"/>
    <mergeCell ref="BG56:BS56"/>
    <mergeCell ref="X57:AA57"/>
    <mergeCell ref="AE57:AQ57"/>
    <mergeCell ref="BT68:CM68"/>
    <mergeCell ref="BT69:CM69"/>
    <mergeCell ref="BT70:CM70"/>
    <mergeCell ref="BT71:CM71"/>
    <mergeCell ref="X70:AD70"/>
    <mergeCell ref="X71:AD71"/>
    <mergeCell ref="X72:AD72"/>
    <mergeCell ref="AT73:BF73"/>
    <mergeCell ref="AT75:BF75"/>
    <mergeCell ref="X74:AD74"/>
    <mergeCell ref="AT74:BF74"/>
    <mergeCell ref="AE69:AS69"/>
    <mergeCell ref="AE70:AS70"/>
    <mergeCell ref="AE74:AS74"/>
    <mergeCell ref="AE71:AS71"/>
    <mergeCell ref="AE72:AS72"/>
    <mergeCell ref="AE73:AS73"/>
    <mergeCell ref="X73:AD73"/>
    <mergeCell ref="BT81:CM81"/>
    <mergeCell ref="B80:W80"/>
    <mergeCell ref="CN84:DP84"/>
    <mergeCell ref="AT81:BF81"/>
    <mergeCell ref="BG81:BS81"/>
    <mergeCell ref="AT82:BF82"/>
    <mergeCell ref="BG82:BS82"/>
    <mergeCell ref="B82:W82"/>
    <mergeCell ref="BT82:CM82"/>
    <mergeCell ref="B85:W85"/>
    <mergeCell ref="X85:AD85"/>
    <mergeCell ref="AE85:AS85"/>
    <mergeCell ref="AT85:BF85"/>
    <mergeCell ref="BG85:BS85"/>
    <mergeCell ref="B86:W86"/>
    <mergeCell ref="AT86:BF86"/>
    <mergeCell ref="BG86:BS86"/>
    <mergeCell ref="X86:AD86"/>
    <mergeCell ref="AE86:AS86"/>
    <mergeCell ref="BT8:CM8"/>
    <mergeCell ref="BT9:CM10"/>
    <mergeCell ref="BT11:CM11"/>
    <mergeCell ref="BT12:CM12"/>
    <mergeCell ref="CN11:DP11"/>
    <mergeCell ref="CN12:DP12"/>
    <mergeCell ref="CN9:DP9"/>
    <mergeCell ref="CN10:DP10"/>
    <mergeCell ref="BT13:CM13"/>
    <mergeCell ref="CN8:DO8"/>
    <mergeCell ref="CN13:DP13"/>
    <mergeCell ref="AE5:AS6"/>
    <mergeCell ref="B7:W7"/>
    <mergeCell ref="X7:AD7"/>
    <mergeCell ref="AE7:AS7"/>
    <mergeCell ref="AT5:BF6"/>
    <mergeCell ref="BG7:BS7"/>
    <mergeCell ref="BG5:DV5"/>
    <mergeCell ref="BG6:BS6"/>
    <mergeCell ref="AT7:BF7"/>
    <mergeCell ref="BT6:CM6"/>
    <mergeCell ref="CN6:DO6"/>
    <mergeCell ref="BT7:CM7"/>
    <mergeCell ref="CN7:DO7"/>
    <mergeCell ref="B5:W6"/>
    <mergeCell ref="B8:W8"/>
    <mergeCell ref="X8:AD8"/>
    <mergeCell ref="X5:AD6"/>
    <mergeCell ref="B24:W24"/>
    <mergeCell ref="B30:W30"/>
    <mergeCell ref="B11:W11"/>
    <mergeCell ref="X21:AA21"/>
    <mergeCell ref="B12:W12"/>
    <mergeCell ref="X30:AD30"/>
    <mergeCell ref="X20:AD20"/>
    <mergeCell ref="B26:W26"/>
    <mergeCell ref="X26:AA26"/>
    <mergeCell ref="B25:W25"/>
    <mergeCell ref="X25:AA25"/>
    <mergeCell ref="X22:AA22"/>
    <mergeCell ref="B16:W16"/>
    <mergeCell ref="X16:AD16"/>
    <mergeCell ref="BG8:BS8"/>
    <mergeCell ref="AE23:AS23"/>
    <mergeCell ref="AE24:AS24"/>
    <mergeCell ref="AE30:AS30"/>
    <mergeCell ref="AE31:AS31"/>
    <mergeCell ref="AE11:AS11"/>
    <mergeCell ref="AT8:BF8"/>
    <mergeCell ref="AT9:BF10"/>
    <mergeCell ref="AE9:AS10"/>
    <mergeCell ref="AE8:AS8"/>
    <mergeCell ref="BG24:BS24"/>
    <mergeCell ref="BG30:BS30"/>
    <mergeCell ref="AE20:AS20"/>
    <mergeCell ref="AT20:BF20"/>
    <mergeCell ref="BG20:BS20"/>
    <mergeCell ref="BG31:BS31"/>
    <mergeCell ref="AE26:AQ26"/>
    <mergeCell ref="AT26:BF26"/>
    <mergeCell ref="BG26:BS26"/>
    <mergeCell ref="AE25:AQ25"/>
    <mergeCell ref="AT25:BF25"/>
    <mergeCell ref="BG25:BS25"/>
    <mergeCell ref="AE21:AQ21"/>
    <mergeCell ref="AT21:BF21"/>
    <mergeCell ref="BG9:BS10"/>
    <mergeCell ref="BG40:BS40"/>
    <mergeCell ref="AE40:AS40"/>
    <mergeCell ref="AT40:BF40"/>
    <mergeCell ref="B40:W40"/>
    <mergeCell ref="X40:AD40"/>
    <mergeCell ref="B9:W9"/>
    <mergeCell ref="X9:AD10"/>
    <mergeCell ref="B10:W10"/>
    <mergeCell ref="B31:W31"/>
    <mergeCell ref="B32:W32"/>
    <mergeCell ref="X31:AD31"/>
    <mergeCell ref="AT33:BF33"/>
    <mergeCell ref="AE33:AS33"/>
    <mergeCell ref="AE35:AS35"/>
    <mergeCell ref="AT35:BF35"/>
    <mergeCell ref="BG35:BS35"/>
    <mergeCell ref="BG32:BS32"/>
    <mergeCell ref="BG33:BS33"/>
    <mergeCell ref="AT34:BF34"/>
    <mergeCell ref="BG34:BS34"/>
    <mergeCell ref="X32:AD32"/>
    <mergeCell ref="X33:AD33"/>
    <mergeCell ref="B35:W35"/>
    <mergeCell ref="B78:W78"/>
    <mergeCell ref="X78:AD78"/>
    <mergeCell ref="AE78:AS78"/>
    <mergeCell ref="AT78:BF78"/>
    <mergeCell ref="BG42:BS42"/>
    <mergeCell ref="B68:W68"/>
    <mergeCell ref="B69:W69"/>
    <mergeCell ref="BG78:BS78"/>
    <mergeCell ref="AT60:BF60"/>
    <mergeCell ref="AT61:BF61"/>
    <mergeCell ref="AT76:BF76"/>
    <mergeCell ref="AT77:BF77"/>
    <mergeCell ref="B42:W42"/>
    <mergeCell ref="X42:AD42"/>
    <mergeCell ref="AE42:AS42"/>
    <mergeCell ref="AT42:BF42"/>
    <mergeCell ref="B43:W43"/>
    <mergeCell ref="B44:W44"/>
    <mergeCell ref="B70:W70"/>
    <mergeCell ref="B46:W46"/>
    <mergeCell ref="AT62:BF62"/>
    <mergeCell ref="BG62:BS62"/>
    <mergeCell ref="X58:AA58"/>
    <mergeCell ref="AE58:AQ58"/>
    <mergeCell ref="B47:W47"/>
    <mergeCell ref="B63:W63"/>
    <mergeCell ref="B51:W51"/>
    <mergeCell ref="B57:W57"/>
    <mergeCell ref="B54:W54"/>
    <mergeCell ref="DI1:DV1"/>
    <mergeCell ref="B3:DV3"/>
    <mergeCell ref="B84:W84"/>
    <mergeCell ref="X84:AD84"/>
    <mergeCell ref="AE84:AS84"/>
    <mergeCell ref="AT84:BF84"/>
    <mergeCell ref="BG79:BS79"/>
    <mergeCell ref="AT79:BF79"/>
    <mergeCell ref="AT80:BF80"/>
    <mergeCell ref="BG84:BS84"/>
    <mergeCell ref="B79:W79"/>
    <mergeCell ref="X79:AD79"/>
    <mergeCell ref="AE79:AS79"/>
    <mergeCell ref="X83:AD83"/>
    <mergeCell ref="B81:W81"/>
    <mergeCell ref="X81:AD81"/>
    <mergeCell ref="AE81:AS81"/>
    <mergeCell ref="B83:W83"/>
    <mergeCell ref="X82:AD82"/>
    <mergeCell ref="B77:W77"/>
    <mergeCell ref="B71:W71"/>
    <mergeCell ref="B72:W72"/>
    <mergeCell ref="B73:W73"/>
    <mergeCell ref="B66:W66"/>
    <mergeCell ref="B49:W49"/>
    <mergeCell ref="B60:W60"/>
    <mergeCell ref="B61:W61"/>
    <mergeCell ref="B65:W65"/>
    <mergeCell ref="B64:W64"/>
    <mergeCell ref="B74:W74"/>
    <mergeCell ref="X11:AD11"/>
    <mergeCell ref="X12:AD12"/>
    <mergeCell ref="X13:AD13"/>
    <mergeCell ref="X14:AD14"/>
    <mergeCell ref="X19:AD19"/>
    <mergeCell ref="X23:AD23"/>
    <mergeCell ref="X24:AD24"/>
    <mergeCell ref="B13:W13"/>
    <mergeCell ref="B14:W14"/>
    <mergeCell ref="B19:W19"/>
    <mergeCell ref="B23:W23"/>
    <mergeCell ref="B20:W20"/>
    <mergeCell ref="B21:W21"/>
    <mergeCell ref="B22:W22"/>
    <mergeCell ref="B15:W15"/>
    <mergeCell ref="B17:W17"/>
    <mergeCell ref="X66:AD66"/>
    <mergeCell ref="X69:AD69"/>
    <mergeCell ref="X44:AD44"/>
    <mergeCell ref="X46:AD46"/>
    <mergeCell ref="X49:AD49"/>
    <mergeCell ref="X61:AD61"/>
    <mergeCell ref="X48:AA48"/>
    <mergeCell ref="X59:AA59"/>
    <mergeCell ref="X60:AA60"/>
    <mergeCell ref="X65:AD65"/>
    <mergeCell ref="X67:AD67"/>
    <mergeCell ref="X64:AD64"/>
    <mergeCell ref="X51:AA51"/>
    <mergeCell ref="AE64:AS64"/>
    <mergeCell ref="AE55:AQ55"/>
    <mergeCell ref="AE83:AS83"/>
    <mergeCell ref="AT11:BF11"/>
    <mergeCell ref="AT12:BF12"/>
    <mergeCell ref="AT13:BF13"/>
    <mergeCell ref="AT14:BF14"/>
    <mergeCell ref="AT19:BF19"/>
    <mergeCell ref="AE49:AS49"/>
    <mergeCell ref="AT66:BF66"/>
    <mergeCell ref="AE61:AS61"/>
    <mergeCell ref="AE65:AS65"/>
    <mergeCell ref="AE59:AQ59"/>
    <mergeCell ref="AE36:AS36"/>
    <mergeCell ref="AE46:AS46"/>
    <mergeCell ref="AE37:AS37"/>
    <mergeCell ref="AE12:AS12"/>
    <mergeCell ref="AE13:AS13"/>
    <mergeCell ref="AE14:AS14"/>
    <mergeCell ref="AE19:AS19"/>
    <mergeCell ref="AE32:AS32"/>
    <mergeCell ref="AE76:AS76"/>
    <mergeCell ref="AE51:AR51"/>
    <mergeCell ref="AT51:BF51"/>
    <mergeCell ref="BT49:CM49"/>
    <mergeCell ref="BT60:CM60"/>
    <mergeCell ref="BG11:BS11"/>
    <mergeCell ref="BG12:BS12"/>
    <mergeCell ref="BG13:BS13"/>
    <mergeCell ref="BG14:BS14"/>
    <mergeCell ref="BG19:BS19"/>
    <mergeCell ref="BG36:BS36"/>
    <mergeCell ref="BG38:BS38"/>
    <mergeCell ref="BG37:BS37"/>
    <mergeCell ref="BG23:BS23"/>
    <mergeCell ref="BG21:BS21"/>
    <mergeCell ref="BG15:BS15"/>
    <mergeCell ref="BT14:CM14"/>
    <mergeCell ref="BT38:CM38"/>
    <mergeCell ref="BT19:CM19"/>
    <mergeCell ref="BT23:CM23"/>
    <mergeCell ref="BT24:CM24"/>
    <mergeCell ref="BT30:CM30"/>
    <mergeCell ref="BT31:CM31"/>
    <mergeCell ref="BT32:CM32"/>
    <mergeCell ref="BT16:CM16"/>
    <mergeCell ref="BT37:CM37"/>
    <mergeCell ref="BT33:CM33"/>
    <mergeCell ref="BG57:BS57"/>
    <mergeCell ref="BG60:BS60"/>
    <mergeCell ref="BG61:BS61"/>
    <mergeCell ref="BG53:BS53"/>
    <mergeCell ref="BG48:BS48"/>
    <mergeCell ref="AT83:BF83"/>
    <mergeCell ref="AT71:BF71"/>
    <mergeCell ref="AT72:BF72"/>
    <mergeCell ref="AT64:BF64"/>
    <mergeCell ref="AT68:BF68"/>
    <mergeCell ref="BG73:BS73"/>
    <mergeCell ref="BG66:BS66"/>
    <mergeCell ref="BG68:BS68"/>
    <mergeCell ref="BG65:BS65"/>
    <mergeCell ref="BG64:BS64"/>
    <mergeCell ref="AT70:BF70"/>
    <mergeCell ref="AT63:BF63"/>
    <mergeCell ref="AT65:BF65"/>
    <mergeCell ref="AT53:BF53"/>
    <mergeCell ref="AT59:BF59"/>
    <mergeCell ref="AT49:BF49"/>
    <mergeCell ref="BG51:BS51"/>
    <mergeCell ref="AT67:BF67"/>
    <mergeCell ref="BG67:BS67"/>
    <mergeCell ref="BT72:CM72"/>
    <mergeCell ref="BG80:BS80"/>
    <mergeCell ref="BG71:BS71"/>
    <mergeCell ref="BG75:BS75"/>
    <mergeCell ref="BG76:BS76"/>
    <mergeCell ref="BG44:BS44"/>
    <mergeCell ref="BG69:BS69"/>
    <mergeCell ref="BG63:BS63"/>
    <mergeCell ref="BT63:CM63"/>
    <mergeCell ref="BG72:BS72"/>
    <mergeCell ref="BG70:BS70"/>
    <mergeCell ref="BG46:BS46"/>
    <mergeCell ref="BT58:CM58"/>
    <mergeCell ref="BT51:CM51"/>
    <mergeCell ref="BT57:CM57"/>
    <mergeCell ref="BT56:CM56"/>
    <mergeCell ref="BT53:CM53"/>
    <mergeCell ref="BT65:CM65"/>
    <mergeCell ref="BT64:CM64"/>
    <mergeCell ref="BT75:CM75"/>
    <mergeCell ref="BT76:CM76"/>
    <mergeCell ref="BT77:CM77"/>
    <mergeCell ref="BT78:CM78"/>
    <mergeCell ref="BG49:BS49"/>
    <mergeCell ref="CN14:DP14"/>
    <mergeCell ref="CN19:DP19"/>
    <mergeCell ref="CN69:DP69"/>
    <mergeCell ref="CN42:DP42"/>
    <mergeCell ref="CN64:DP64"/>
    <mergeCell ref="CN66:DP66"/>
    <mergeCell ref="CN60:DP60"/>
    <mergeCell ref="CN37:DP37"/>
    <mergeCell ref="CN32:DP32"/>
    <mergeCell ref="CN20:DP20"/>
    <mergeCell ref="CN33:DP33"/>
    <mergeCell ref="CN34:DP34"/>
    <mergeCell ref="CN56:DV56"/>
    <mergeCell ref="CN25:DV25"/>
    <mergeCell ref="CN21:DP21"/>
    <mergeCell ref="CN47:DP47"/>
    <mergeCell ref="CN23:DP23"/>
    <mergeCell ref="CN36:DP36"/>
    <mergeCell ref="CN24:DP24"/>
    <mergeCell ref="CN30:DP30"/>
    <mergeCell ref="CN43:DP43"/>
    <mergeCell ref="CN31:DP31"/>
    <mergeCell ref="CN39:DP39"/>
    <mergeCell ref="CN27:DP27"/>
    <mergeCell ref="CN41:DV41"/>
    <mergeCell ref="CN35:DP35"/>
    <mergeCell ref="BG74:BS74"/>
    <mergeCell ref="BT74:CM74"/>
    <mergeCell ref="CN49:DP49"/>
    <mergeCell ref="CN74:DP74"/>
    <mergeCell ref="CN45:DP45"/>
    <mergeCell ref="CN38:DP38"/>
    <mergeCell ref="CN40:DP40"/>
    <mergeCell ref="CN46:DP46"/>
    <mergeCell ref="CN68:DP68"/>
    <mergeCell ref="CN71:DP71"/>
    <mergeCell ref="BG43:BS43"/>
    <mergeCell ref="CN44:DP44"/>
    <mergeCell ref="CN57:DV57"/>
    <mergeCell ref="CN53:DP53"/>
    <mergeCell ref="CN54:DP54"/>
    <mergeCell ref="CN73:DP73"/>
    <mergeCell ref="CN51:DP51"/>
    <mergeCell ref="CN61:DP61"/>
    <mergeCell ref="CN65:DP65"/>
    <mergeCell ref="BT66:CM66"/>
    <mergeCell ref="CN72:DP72"/>
    <mergeCell ref="CN52:DV52"/>
    <mergeCell ref="X47:AD47"/>
    <mergeCell ref="AE47:AS47"/>
    <mergeCell ref="AT47:BF47"/>
    <mergeCell ref="BG47:BS47"/>
    <mergeCell ref="BT47:CM47"/>
    <mergeCell ref="BT45:CM45"/>
    <mergeCell ref="AE44:AS44"/>
    <mergeCell ref="BT41:CM41"/>
    <mergeCell ref="X34:AD34"/>
    <mergeCell ref="AE34:AS34"/>
    <mergeCell ref="BT46:CM46"/>
    <mergeCell ref="BT42:CM42"/>
    <mergeCell ref="AT36:BF36"/>
    <mergeCell ref="AT38:BF38"/>
    <mergeCell ref="AT43:BF43"/>
    <mergeCell ref="AT44:BF44"/>
    <mergeCell ref="AT46:BF46"/>
    <mergeCell ref="AT37:BF37"/>
    <mergeCell ref="AE38:AS38"/>
    <mergeCell ref="AE43:AS43"/>
    <mergeCell ref="X38:AD38"/>
    <mergeCell ref="X43:AD43"/>
    <mergeCell ref="X36:AD36"/>
    <mergeCell ref="X37:AD37"/>
    <mergeCell ref="BT43:CM43"/>
    <mergeCell ref="BT36:CM36"/>
    <mergeCell ref="BT44:CM44"/>
    <mergeCell ref="BG41:BS41"/>
    <mergeCell ref="B39:W39"/>
    <mergeCell ref="X39:AD39"/>
    <mergeCell ref="AE39:AS39"/>
    <mergeCell ref="AT39:BF39"/>
    <mergeCell ref="AE16:AS16"/>
    <mergeCell ref="AT16:BF16"/>
    <mergeCell ref="BG16:BS16"/>
    <mergeCell ref="BT39:CM39"/>
    <mergeCell ref="AT23:BF23"/>
    <mergeCell ref="AT24:BF24"/>
    <mergeCell ref="B38:W38"/>
    <mergeCell ref="B36:W36"/>
    <mergeCell ref="B37:W37"/>
    <mergeCell ref="B33:W33"/>
    <mergeCell ref="X35:AD35"/>
    <mergeCell ref="B34:W34"/>
    <mergeCell ref="BT34:CM34"/>
    <mergeCell ref="BT35:CM35"/>
    <mergeCell ref="BT20:CM20"/>
    <mergeCell ref="BT25:CM25"/>
    <mergeCell ref="CN15:DP15"/>
    <mergeCell ref="BT28:CM28"/>
    <mergeCell ref="CN17:DP17"/>
    <mergeCell ref="B18:W18"/>
    <mergeCell ref="X18:AD18"/>
    <mergeCell ref="AE18:AS18"/>
    <mergeCell ref="AT18:BF18"/>
    <mergeCell ref="BG18:BS18"/>
    <mergeCell ref="BT18:CM18"/>
    <mergeCell ref="CN18:DP18"/>
    <mergeCell ref="CN16:DP16"/>
    <mergeCell ref="X17:AD17"/>
    <mergeCell ref="AE17:AS17"/>
    <mergeCell ref="AT17:BF17"/>
    <mergeCell ref="BG17:BS17"/>
    <mergeCell ref="BT17:CM17"/>
    <mergeCell ref="X15:AD15"/>
    <mergeCell ref="AE15:AS15"/>
    <mergeCell ref="AT15:BF15"/>
    <mergeCell ref="B27:W27"/>
    <mergeCell ref="X27:AA27"/>
    <mergeCell ref="BT26:CM26"/>
    <mergeCell ref="BT21:CM21"/>
    <mergeCell ref="BT15:CM15"/>
    <mergeCell ref="CN55:DP55"/>
    <mergeCell ref="B41:W41"/>
    <mergeCell ref="X41:AA41"/>
    <mergeCell ref="AE41:AQ41"/>
    <mergeCell ref="AT41:BF41"/>
    <mergeCell ref="AE27:AQ27"/>
    <mergeCell ref="AT27:BF27"/>
    <mergeCell ref="BG27:BS27"/>
    <mergeCell ref="BT27:CM27"/>
    <mergeCell ref="BT40:CM40"/>
    <mergeCell ref="AT30:BF30"/>
    <mergeCell ref="AT31:BF31"/>
    <mergeCell ref="AT32:BF32"/>
    <mergeCell ref="BG39:BS39"/>
    <mergeCell ref="B28:W28"/>
    <mergeCell ref="X28:AA28"/>
    <mergeCell ref="AE28:AQ28"/>
    <mergeCell ref="AT28:BF28"/>
    <mergeCell ref="BG28:BS28"/>
    <mergeCell ref="B45:W45"/>
    <mergeCell ref="X45:AD45"/>
    <mergeCell ref="AE45:AS45"/>
    <mergeCell ref="AT45:BF45"/>
    <mergeCell ref="BG45:BS45"/>
    <mergeCell ref="B87:W87"/>
    <mergeCell ref="X87:AD87"/>
    <mergeCell ref="AE87:AS87"/>
    <mergeCell ref="X62:AD62"/>
    <mergeCell ref="AE62:AS62"/>
    <mergeCell ref="CN62:DP62"/>
    <mergeCell ref="X63:AA63"/>
    <mergeCell ref="AE63:AQ63"/>
    <mergeCell ref="CN63:DV63"/>
    <mergeCell ref="CN70:DP70"/>
    <mergeCell ref="CN79:DP79"/>
    <mergeCell ref="CN76:DP76"/>
    <mergeCell ref="CN78:DP78"/>
    <mergeCell ref="CN77:DP77"/>
    <mergeCell ref="BG77:BS77"/>
    <mergeCell ref="AE80:AS80"/>
    <mergeCell ref="X77:AD77"/>
    <mergeCell ref="X80:AD80"/>
    <mergeCell ref="AE77:AS77"/>
    <mergeCell ref="AE75:AS75"/>
    <mergeCell ref="X75:AD75"/>
    <mergeCell ref="X76:AD76"/>
    <mergeCell ref="B75:W75"/>
    <mergeCell ref="B76:W76"/>
    <mergeCell ref="AT87:BF87"/>
    <mergeCell ref="BG87:BS87"/>
    <mergeCell ref="BT87:CM87"/>
    <mergeCell ref="CN87:DP87"/>
    <mergeCell ref="AE67:AS67"/>
    <mergeCell ref="X68:AA68"/>
    <mergeCell ref="AE68:AQ68"/>
    <mergeCell ref="CN75:DP75"/>
    <mergeCell ref="BT73:CM73"/>
    <mergeCell ref="AT69:BF69"/>
    <mergeCell ref="AE82:AS82"/>
    <mergeCell ref="CN83:DP83"/>
    <mergeCell ref="BT84:CM84"/>
    <mergeCell ref="BT83:CM83"/>
    <mergeCell ref="CN82:DP82"/>
    <mergeCell ref="BG83:BS83"/>
    <mergeCell ref="BT85:CM85"/>
    <mergeCell ref="BT86:CM86"/>
    <mergeCell ref="BT79:CM79"/>
    <mergeCell ref="BT80:CM80"/>
    <mergeCell ref="CN85:DP85"/>
    <mergeCell ref="CN86:DP86"/>
    <mergeCell ref="CN80:DP80"/>
    <mergeCell ref="CN81:DP81"/>
  </mergeCells>
  <phoneticPr fontId="0" type="noConversion"/>
  <pageMargins left="0.78740157480314965" right="0.31496062992125984" top="0.59055118110236227" bottom="0.31496062992125984" header="0.19685039370078741" footer="0.19685039370078741"/>
  <pageSetup paperSize="9" scale="81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V70"/>
  <sheetViews>
    <sheetView tabSelected="1" view="pageBreakPreview" zoomScale="86" zoomScaleSheetLayoutView="86" workbookViewId="0">
      <selection activeCell="DY4" sqref="DY4"/>
    </sheetView>
  </sheetViews>
  <sheetFormatPr defaultRowHeight="12.75"/>
  <cols>
    <col min="8" max="8" width="4" customWidth="1"/>
    <col min="9" max="38" width="9.140625" hidden="1" customWidth="1"/>
    <col min="39" max="39" width="8.85546875" hidden="1" customWidth="1"/>
    <col min="40" max="44" width="9.140625" hidden="1" customWidth="1"/>
    <col min="47" max="47" width="3.85546875" customWidth="1"/>
    <col min="48" max="50" width="9.140625" hidden="1" customWidth="1"/>
    <col min="51" max="51" width="8.85546875" hidden="1" customWidth="1"/>
    <col min="52" max="64" width="9.140625" hidden="1" customWidth="1"/>
    <col min="67" max="67" width="1.5703125" customWidth="1"/>
    <col min="68" max="69" width="9.140625" hidden="1" customWidth="1"/>
    <col min="70" max="70" width="4.85546875" hidden="1" customWidth="1"/>
    <col min="71" max="82" width="9.140625" hidden="1" customWidth="1"/>
    <col min="83" max="83" width="16.7109375" customWidth="1"/>
    <col min="84" max="84" width="0.5703125" customWidth="1"/>
    <col min="85" max="87" width="9.140625" hidden="1" customWidth="1"/>
    <col min="88" max="88" width="6.42578125" hidden="1" customWidth="1"/>
    <col min="89" max="100" width="9.140625" hidden="1" customWidth="1"/>
    <col min="101" max="101" width="1.5703125" customWidth="1"/>
    <col min="102" max="110" width="9.140625" hidden="1" customWidth="1"/>
    <col min="111" max="111" width="1.5703125" hidden="1" customWidth="1"/>
    <col min="112" max="126" width="9.140625" hidden="1" customWidth="1"/>
  </cols>
  <sheetData>
    <row r="1" spans="1:126">
      <c r="B1" s="174" t="s">
        <v>144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4"/>
      <c r="BF1" s="174"/>
      <c r="BG1" s="174"/>
      <c r="BH1" s="174"/>
      <c r="BI1" s="174"/>
      <c r="BJ1" s="174"/>
      <c r="BK1" s="174"/>
      <c r="BL1" s="174"/>
      <c r="BM1" s="174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</row>
    <row r="3" spans="1:126">
      <c r="A3" s="228" t="s">
        <v>99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 t="s">
        <v>100</v>
      </c>
      <c r="AT3" s="245"/>
      <c r="AU3" s="245"/>
      <c r="AV3" s="245"/>
      <c r="AW3" s="245"/>
      <c r="AX3" s="245"/>
      <c r="AY3" s="245"/>
      <c r="AZ3" s="245"/>
      <c r="BA3" s="245"/>
      <c r="BB3" s="245"/>
      <c r="BC3" s="245"/>
      <c r="BD3" s="245"/>
      <c r="BE3" s="245"/>
      <c r="BF3" s="245"/>
      <c r="BG3" s="245"/>
      <c r="BH3" s="245"/>
      <c r="BI3" s="245"/>
      <c r="BJ3" s="245"/>
      <c r="BK3" s="245"/>
      <c r="BL3" s="245"/>
      <c r="BM3" s="245" t="s">
        <v>101</v>
      </c>
      <c r="BN3" s="245"/>
      <c r="BO3" s="245"/>
      <c r="BP3" s="245"/>
      <c r="BQ3" s="245"/>
      <c r="BR3" s="245"/>
      <c r="BS3" s="245"/>
      <c r="BT3" s="245"/>
      <c r="BU3" s="245"/>
      <c r="BV3" s="245"/>
      <c r="BW3" s="245"/>
      <c r="BX3" s="245"/>
      <c r="BY3" s="245"/>
      <c r="BZ3" s="245"/>
      <c r="CA3" s="245"/>
      <c r="CB3" s="245"/>
      <c r="CC3" s="245"/>
      <c r="CD3" s="245"/>
      <c r="CE3" s="245" t="s">
        <v>102</v>
      </c>
      <c r="CF3" s="245"/>
      <c r="CG3" s="245"/>
      <c r="CH3" s="245"/>
      <c r="CI3" s="245"/>
      <c r="CJ3" s="245"/>
      <c r="CK3" s="245"/>
      <c r="CL3" s="245"/>
      <c r="CM3" s="245"/>
      <c r="CN3" s="245"/>
      <c r="CO3" s="245"/>
      <c r="CP3" s="245"/>
      <c r="CQ3" s="245"/>
      <c r="CR3" s="245"/>
      <c r="CS3" s="245"/>
      <c r="CT3" s="245"/>
      <c r="CU3" s="245"/>
      <c r="CV3" s="226"/>
    </row>
    <row r="4" spans="1:126">
      <c r="A4" s="246">
        <v>1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>
        <v>4</v>
      </c>
      <c r="AT4" s="247"/>
      <c r="AU4" s="247"/>
      <c r="AV4" s="247"/>
      <c r="AW4" s="247"/>
      <c r="AX4" s="247"/>
      <c r="AY4" s="247"/>
      <c r="AZ4" s="247"/>
      <c r="BA4" s="247"/>
      <c r="BB4" s="247"/>
      <c r="BC4" s="247"/>
      <c r="BD4" s="247"/>
      <c r="BE4" s="247"/>
      <c r="BF4" s="247"/>
      <c r="BG4" s="247"/>
      <c r="BH4" s="247"/>
      <c r="BI4" s="247"/>
      <c r="BJ4" s="247"/>
      <c r="BK4" s="247"/>
      <c r="BL4" s="247"/>
      <c r="BM4" s="247">
        <v>5</v>
      </c>
      <c r="BN4" s="247"/>
      <c r="BO4" s="247"/>
      <c r="BP4" s="247"/>
      <c r="BQ4" s="247"/>
      <c r="BR4" s="247"/>
      <c r="BS4" s="247"/>
      <c r="BT4" s="247"/>
      <c r="BU4" s="247"/>
      <c r="BV4" s="247"/>
      <c r="BW4" s="247"/>
      <c r="BX4" s="247"/>
      <c r="BY4" s="247"/>
      <c r="BZ4" s="247"/>
      <c r="CA4" s="247"/>
      <c r="CB4" s="247"/>
      <c r="CC4" s="247"/>
      <c r="CD4" s="247"/>
      <c r="CE4" s="247">
        <v>6</v>
      </c>
      <c r="CF4" s="247"/>
      <c r="CG4" s="247"/>
      <c r="CH4" s="247"/>
      <c r="CI4" s="247"/>
      <c r="CJ4" s="247"/>
      <c r="CK4" s="247"/>
      <c r="CL4" s="247"/>
      <c r="CM4" s="247"/>
      <c r="CN4" s="247"/>
      <c r="CO4" s="247"/>
      <c r="CP4" s="247"/>
      <c r="CQ4" s="247"/>
      <c r="CR4" s="247"/>
      <c r="CS4" s="247"/>
      <c r="CT4" s="247"/>
      <c r="CU4" s="247"/>
      <c r="CV4" s="248"/>
    </row>
    <row r="5" spans="1:126" ht="13.5" thickBot="1">
      <c r="A5" s="249" t="s">
        <v>103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1">
        <f>AS7+AS32</f>
        <v>84712968.909999996</v>
      </c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1">
        <f>BM7+BM32</f>
        <v>10849829</v>
      </c>
      <c r="BN5" s="252"/>
      <c r="BO5" s="252"/>
      <c r="BP5" s="252"/>
      <c r="BQ5" s="252"/>
      <c r="BR5" s="252"/>
      <c r="BS5" s="252"/>
      <c r="BT5" s="252"/>
      <c r="BU5" s="252"/>
      <c r="BV5" s="252"/>
      <c r="BW5" s="252"/>
      <c r="BX5" s="252"/>
      <c r="BY5" s="252"/>
      <c r="BZ5" s="252"/>
      <c r="CA5" s="252"/>
      <c r="CB5" s="252"/>
      <c r="CC5" s="252"/>
      <c r="CD5" s="252"/>
      <c r="CE5" s="251">
        <f>BM5-AS5</f>
        <v>-73863139.909999996</v>
      </c>
      <c r="CF5" s="252"/>
      <c r="CG5" s="252"/>
      <c r="CH5" s="252"/>
      <c r="CI5" s="252"/>
      <c r="CJ5" s="252"/>
      <c r="CK5" s="252"/>
      <c r="CL5" s="252"/>
      <c r="CM5" s="252"/>
      <c r="CN5" s="252"/>
      <c r="CO5" s="252"/>
      <c r="CP5" s="252"/>
      <c r="CQ5" s="252"/>
      <c r="CR5" s="252"/>
      <c r="CS5" s="252"/>
      <c r="CT5" s="252"/>
      <c r="CU5" s="252"/>
      <c r="CV5" s="252"/>
    </row>
    <row r="6" spans="1:126">
      <c r="A6" s="253" t="s">
        <v>104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55"/>
      <c r="AT6" s="255"/>
      <c r="AU6" s="255"/>
      <c r="AV6" s="255"/>
      <c r="AW6" s="255"/>
      <c r="AX6" s="255"/>
      <c r="AY6" s="255"/>
      <c r="AZ6" s="255"/>
      <c r="BA6" s="255"/>
      <c r="BB6" s="255"/>
      <c r="BC6" s="255"/>
      <c r="BD6" s="255"/>
      <c r="BE6" s="255"/>
      <c r="BF6" s="255"/>
      <c r="BG6" s="255"/>
      <c r="BH6" s="255"/>
      <c r="BI6" s="255"/>
      <c r="BJ6" s="255"/>
      <c r="BK6" s="255"/>
      <c r="BL6" s="255"/>
      <c r="BM6" s="255" t="s">
        <v>105</v>
      </c>
      <c r="BN6" s="255"/>
      <c r="BO6" s="255"/>
      <c r="BP6" s="255"/>
      <c r="BQ6" s="255"/>
      <c r="BR6" s="255"/>
      <c r="BS6" s="255"/>
      <c r="BT6" s="255"/>
      <c r="BU6" s="255"/>
      <c r="BV6" s="255"/>
      <c r="BW6" s="255"/>
      <c r="BX6" s="255"/>
      <c r="BY6" s="255"/>
      <c r="BZ6" s="255"/>
      <c r="CA6" s="255"/>
      <c r="CB6" s="255"/>
      <c r="CC6" s="255"/>
      <c r="CD6" s="255"/>
      <c r="CE6" s="255"/>
      <c r="CF6" s="255"/>
      <c r="CG6" s="255"/>
      <c r="CH6" s="255"/>
      <c r="CI6" s="255"/>
      <c r="CJ6" s="255"/>
      <c r="CK6" s="255"/>
      <c r="CL6" s="255"/>
      <c r="CM6" s="255"/>
      <c r="CN6" s="255"/>
      <c r="CO6" s="255"/>
      <c r="CP6" s="255"/>
      <c r="CQ6" s="255"/>
      <c r="CR6" s="255"/>
      <c r="CS6" s="255"/>
      <c r="CT6" s="255"/>
      <c r="CU6" s="255"/>
      <c r="CV6" s="255"/>
    </row>
    <row r="7" spans="1:126">
      <c r="A7" s="256" t="s">
        <v>106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8">
        <f>AS9+AS10+AS17+AS18+AS19+AS25+AS29+AS11+AS30+AS28+AS12+AS23+AS24+AS26+AS27</f>
        <v>39881913.010000005</v>
      </c>
      <c r="AT7" s="259"/>
      <c r="AU7" s="259"/>
      <c r="AV7" s="259"/>
      <c r="AW7" s="259"/>
      <c r="AX7" s="259"/>
      <c r="AY7" s="259"/>
      <c r="AZ7" s="259"/>
      <c r="BA7" s="259"/>
      <c r="BB7" s="259"/>
      <c r="BC7" s="259"/>
      <c r="BD7" s="259"/>
      <c r="BE7" s="259"/>
      <c r="BF7" s="259"/>
      <c r="BG7" s="259"/>
      <c r="BH7" s="259"/>
      <c r="BI7" s="259"/>
      <c r="BJ7" s="259"/>
      <c r="BK7" s="259"/>
      <c r="BL7" s="259"/>
      <c r="BM7" s="258">
        <f>BM9+BM10+BM17+BM18+BM19+BM25+BM29+BM11+BM30+BM28+BM12+BM26+BM24+BM23+BM31+BM27</f>
        <v>8871043.1999999993</v>
      </c>
      <c r="BN7" s="259"/>
      <c r="BO7" s="259"/>
      <c r="BP7" s="259"/>
      <c r="BQ7" s="259"/>
      <c r="BR7" s="259"/>
      <c r="BS7" s="259"/>
      <c r="BT7" s="259"/>
      <c r="BU7" s="259"/>
      <c r="BV7" s="259"/>
      <c r="BW7" s="259"/>
      <c r="BX7" s="259"/>
      <c r="BY7" s="259"/>
      <c r="BZ7" s="259"/>
      <c r="CA7" s="259"/>
      <c r="CB7" s="259"/>
      <c r="CC7" s="259"/>
      <c r="CD7" s="259"/>
      <c r="CE7" s="258">
        <f t="shared" ref="CE7:CE22" si="0">BM7-AS7</f>
        <v>-31010869.810000006</v>
      </c>
      <c r="CF7" s="259"/>
      <c r="CG7" s="259"/>
      <c r="CH7" s="259"/>
      <c r="CI7" s="259"/>
      <c r="CJ7" s="259"/>
      <c r="CK7" s="259"/>
      <c r="CL7" s="259"/>
      <c r="CM7" s="259"/>
      <c r="CN7" s="259"/>
      <c r="CO7" s="259"/>
      <c r="CP7" s="259"/>
      <c r="CQ7" s="259"/>
      <c r="CR7" s="259"/>
      <c r="CS7" s="259"/>
      <c r="CT7" s="259"/>
      <c r="CU7" s="259"/>
      <c r="CV7" s="259"/>
    </row>
    <row r="8" spans="1:126">
      <c r="A8" s="260" t="s">
        <v>107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1"/>
      <c r="AD8" s="261"/>
      <c r="AE8" s="261"/>
      <c r="AF8" s="261"/>
      <c r="AG8" s="262"/>
      <c r="AH8" s="262"/>
      <c r="AI8" s="262"/>
      <c r="AJ8" s="262"/>
      <c r="AK8" s="262"/>
      <c r="AL8" s="262"/>
      <c r="AM8" s="262"/>
      <c r="AN8" s="262"/>
      <c r="AO8" s="262"/>
      <c r="AP8" s="262"/>
      <c r="AQ8" s="262"/>
      <c r="AR8" s="262"/>
      <c r="AS8" s="263">
        <f>AS9+AS11+AS10</f>
        <v>26650035.91</v>
      </c>
      <c r="AT8" s="263"/>
      <c r="AU8" s="263"/>
      <c r="AV8" s="263"/>
      <c r="AW8" s="263"/>
      <c r="AX8" s="263"/>
      <c r="AY8" s="263"/>
      <c r="AZ8" s="263"/>
      <c r="BA8" s="263"/>
      <c r="BB8" s="263"/>
      <c r="BC8" s="263"/>
      <c r="BD8" s="263"/>
      <c r="BE8" s="263"/>
      <c r="BF8" s="263"/>
      <c r="BG8" s="263"/>
      <c r="BH8" s="263"/>
      <c r="BI8" s="263"/>
      <c r="BJ8" s="263"/>
      <c r="BK8" s="263"/>
      <c r="BL8" s="263"/>
      <c r="BM8" s="263">
        <f>BM9+BM11+BM10</f>
        <v>6813607.5299999993</v>
      </c>
      <c r="BN8" s="263"/>
      <c r="BO8" s="263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C8" s="263"/>
      <c r="CD8" s="263"/>
      <c r="CE8" s="263">
        <f t="shared" si="0"/>
        <v>-19836428.380000003</v>
      </c>
      <c r="CF8" s="263"/>
      <c r="CG8" s="263"/>
      <c r="CH8" s="263"/>
      <c r="CI8" s="263"/>
      <c r="CJ8" s="263"/>
      <c r="CK8" s="263"/>
      <c r="CL8" s="263"/>
      <c r="CM8" s="263"/>
      <c r="CN8" s="263"/>
      <c r="CO8" s="263"/>
      <c r="CP8" s="263"/>
      <c r="CQ8" s="263"/>
      <c r="CR8" s="263"/>
      <c r="CS8" s="263"/>
      <c r="CT8" s="263"/>
      <c r="CU8" s="263"/>
      <c r="CV8" s="263"/>
    </row>
    <row r="9" spans="1:126" ht="38.25" customHeight="1">
      <c r="A9" s="264" t="s">
        <v>108</v>
      </c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5"/>
      <c r="AD9" s="265"/>
      <c r="AE9" s="265"/>
      <c r="AF9" s="265"/>
      <c r="AG9" s="266"/>
      <c r="AH9" s="266"/>
      <c r="AI9" s="266"/>
      <c r="AJ9" s="266"/>
      <c r="AK9" s="266"/>
      <c r="AL9" s="266"/>
      <c r="AM9" s="266"/>
      <c r="AN9" s="266"/>
      <c r="AO9" s="266"/>
      <c r="AP9" s="266"/>
      <c r="AQ9" s="266"/>
      <c r="AR9" s="266"/>
      <c r="AS9" s="267">
        <v>26603901.359999999</v>
      </c>
      <c r="AT9" s="268"/>
      <c r="AU9" s="268"/>
      <c r="AV9" s="268"/>
      <c r="AW9" s="268"/>
      <c r="AX9" s="268"/>
      <c r="AY9" s="268"/>
      <c r="AZ9" s="268"/>
      <c r="BA9" s="268"/>
      <c r="BB9" s="268"/>
      <c r="BC9" s="268"/>
      <c r="BD9" s="268"/>
      <c r="BE9" s="268"/>
      <c r="BF9" s="268"/>
      <c r="BG9" s="268"/>
      <c r="BH9" s="268"/>
      <c r="BI9" s="268"/>
      <c r="BJ9" s="268"/>
      <c r="BK9" s="268"/>
      <c r="BL9" s="268"/>
      <c r="BM9" s="267">
        <v>6799416.29</v>
      </c>
      <c r="BN9" s="268"/>
      <c r="BO9" s="268"/>
      <c r="BP9" s="268"/>
      <c r="BQ9" s="268"/>
      <c r="BR9" s="268"/>
      <c r="BS9" s="268"/>
      <c r="BT9" s="268"/>
      <c r="BU9" s="268"/>
      <c r="BV9" s="268"/>
      <c r="BW9" s="268"/>
      <c r="BX9" s="268"/>
      <c r="BY9" s="268"/>
      <c r="BZ9" s="268"/>
      <c r="CA9" s="268"/>
      <c r="CB9" s="268"/>
      <c r="CC9" s="268"/>
      <c r="CD9" s="268"/>
      <c r="CE9" s="267">
        <f t="shared" si="0"/>
        <v>-19804485.07</v>
      </c>
      <c r="CF9" s="268"/>
      <c r="CG9" s="268"/>
      <c r="CH9" s="268"/>
      <c r="CI9" s="268"/>
      <c r="CJ9" s="268"/>
      <c r="CK9" s="268"/>
      <c r="CL9" s="268"/>
      <c r="CM9" s="268"/>
      <c r="CN9" s="268"/>
      <c r="CO9" s="268"/>
      <c r="CP9" s="268"/>
      <c r="CQ9" s="268"/>
      <c r="CR9" s="268"/>
      <c r="CS9" s="268"/>
      <c r="CT9" s="268"/>
      <c r="CU9" s="268"/>
      <c r="CV9" s="268"/>
    </row>
    <row r="10" spans="1:126" ht="46.5" customHeight="1">
      <c r="A10" s="264" t="s">
        <v>109</v>
      </c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266"/>
      <c r="AP10" s="266"/>
      <c r="AQ10" s="266"/>
      <c r="AR10" s="266"/>
      <c r="AS10" s="267">
        <v>3061.04</v>
      </c>
      <c r="AT10" s="267"/>
      <c r="AU10" s="267"/>
      <c r="AV10" s="267"/>
      <c r="AW10" s="267"/>
      <c r="AX10" s="267"/>
      <c r="AY10" s="267"/>
      <c r="AZ10" s="267"/>
      <c r="BA10" s="267"/>
      <c r="BB10" s="267"/>
      <c r="BC10" s="267"/>
      <c r="BD10" s="267"/>
      <c r="BE10" s="267"/>
      <c r="BF10" s="267"/>
      <c r="BG10" s="267"/>
      <c r="BH10" s="267"/>
      <c r="BI10" s="267"/>
      <c r="BJ10" s="267"/>
      <c r="BK10" s="267"/>
      <c r="BL10" s="267"/>
      <c r="BM10" s="267">
        <v>185.02</v>
      </c>
      <c r="BN10" s="267"/>
      <c r="BO10" s="267"/>
      <c r="BP10" s="267"/>
      <c r="BQ10" s="267"/>
      <c r="BR10" s="267"/>
      <c r="BS10" s="267"/>
      <c r="BT10" s="267"/>
      <c r="BU10" s="267"/>
      <c r="BV10" s="267"/>
      <c r="BW10" s="267"/>
      <c r="BX10" s="267"/>
      <c r="BY10" s="267"/>
      <c r="BZ10" s="267"/>
      <c r="CA10" s="267"/>
      <c r="CB10" s="267"/>
      <c r="CC10" s="267"/>
      <c r="CD10" s="267"/>
      <c r="CE10" s="267">
        <f t="shared" si="0"/>
        <v>-2876.02</v>
      </c>
      <c r="CF10" s="267"/>
      <c r="CG10" s="267"/>
      <c r="CH10" s="267"/>
      <c r="CI10" s="267"/>
      <c r="CJ10" s="267"/>
      <c r="CK10" s="267"/>
      <c r="CL10" s="267"/>
      <c r="CM10" s="267"/>
      <c r="CN10" s="267"/>
      <c r="CO10" s="267"/>
      <c r="CP10" s="267"/>
      <c r="CQ10" s="267"/>
      <c r="CR10" s="267"/>
      <c r="CS10" s="267"/>
      <c r="CT10" s="267"/>
      <c r="CU10" s="267"/>
      <c r="CV10" s="267"/>
    </row>
    <row r="11" spans="1:126" ht="20.25" customHeight="1">
      <c r="A11" s="269" t="s">
        <v>110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2"/>
      <c r="AD11" s="262"/>
      <c r="AE11" s="262"/>
      <c r="AF11" s="262"/>
      <c r="AG11" s="262"/>
      <c r="AH11" s="262"/>
      <c r="AI11" s="262"/>
      <c r="AJ11" s="262"/>
      <c r="AK11" s="262"/>
      <c r="AL11" s="262"/>
      <c r="AM11" s="262"/>
      <c r="AN11" s="262"/>
      <c r="AO11" s="262"/>
      <c r="AP11" s="262"/>
      <c r="AQ11" s="262"/>
      <c r="AR11" s="262"/>
      <c r="AS11" s="263">
        <v>43073.51</v>
      </c>
      <c r="AT11" s="263"/>
      <c r="AU11" s="263"/>
      <c r="AV11" s="263"/>
      <c r="AW11" s="263"/>
      <c r="AX11" s="263"/>
      <c r="AY11" s="263"/>
      <c r="AZ11" s="263"/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>
        <v>14006.22</v>
      </c>
      <c r="BN11" s="263"/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/>
      <c r="CE11" s="263">
        <f t="shared" si="0"/>
        <v>-29067.29</v>
      </c>
      <c r="CF11" s="263"/>
      <c r="CG11" s="263"/>
      <c r="CH11" s="263"/>
      <c r="CI11" s="263"/>
      <c r="CJ11" s="263"/>
      <c r="CK11" s="263"/>
      <c r="CL11" s="263"/>
      <c r="CM11" s="263"/>
      <c r="CN11" s="263"/>
      <c r="CO11" s="263"/>
      <c r="CP11" s="263"/>
      <c r="CQ11" s="263"/>
      <c r="CR11" s="263"/>
      <c r="CS11" s="263"/>
      <c r="CT11" s="263"/>
      <c r="CU11" s="263"/>
      <c r="CV11" s="263"/>
    </row>
    <row r="12" spans="1:126" ht="15.75" customHeight="1">
      <c r="A12" s="260" t="s">
        <v>111</v>
      </c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66"/>
      <c r="AD12" s="266"/>
      <c r="AE12" s="266"/>
      <c r="AF12" s="266"/>
      <c r="AG12" s="262"/>
      <c r="AH12" s="262"/>
      <c r="AI12" s="262"/>
      <c r="AJ12" s="262"/>
      <c r="AK12" s="262"/>
      <c r="AL12" s="262"/>
      <c r="AM12" s="262"/>
      <c r="AN12" s="262"/>
      <c r="AO12" s="262"/>
      <c r="AP12" s="262"/>
      <c r="AQ12" s="262"/>
      <c r="AR12" s="262"/>
      <c r="AS12" s="258">
        <f>SUM(AS13:BL16)</f>
        <v>930900</v>
      </c>
      <c r="AT12" s="258"/>
      <c r="AU12" s="258"/>
      <c r="AV12" s="258"/>
      <c r="AW12" s="258"/>
      <c r="AX12" s="258"/>
      <c r="AY12" s="258"/>
      <c r="AZ12" s="258"/>
      <c r="BA12" s="258"/>
      <c r="BB12" s="258"/>
      <c r="BC12" s="258"/>
      <c r="BD12" s="258"/>
      <c r="BE12" s="258"/>
      <c r="BF12" s="258"/>
      <c r="BG12" s="258"/>
      <c r="BH12" s="258"/>
      <c r="BI12" s="258"/>
      <c r="BJ12" s="258"/>
      <c r="BK12" s="258"/>
      <c r="BL12" s="258"/>
      <c r="BM12" s="258">
        <f>SUM(BM13:CD16)</f>
        <v>194700.74999999997</v>
      </c>
      <c r="BN12" s="258"/>
      <c r="BO12" s="258"/>
      <c r="BP12" s="258"/>
      <c r="BQ12" s="258"/>
      <c r="BR12" s="258"/>
      <c r="BS12" s="258"/>
      <c r="BT12" s="258"/>
      <c r="BU12" s="258"/>
      <c r="BV12" s="258"/>
      <c r="BW12" s="258"/>
      <c r="BX12" s="258"/>
      <c r="BY12" s="258"/>
      <c r="BZ12" s="258"/>
      <c r="CA12" s="258"/>
      <c r="CB12" s="258"/>
      <c r="CC12" s="258"/>
      <c r="CD12" s="258"/>
      <c r="CE12" s="258">
        <f t="shared" si="0"/>
        <v>-736199.25</v>
      </c>
      <c r="CF12" s="258"/>
      <c r="CG12" s="258"/>
      <c r="CH12" s="258"/>
      <c r="CI12" s="258"/>
      <c r="CJ12" s="258"/>
      <c r="CK12" s="258"/>
      <c r="CL12" s="258"/>
      <c r="CM12" s="258"/>
      <c r="CN12" s="258"/>
      <c r="CO12" s="258"/>
      <c r="CP12" s="258"/>
      <c r="CQ12" s="258"/>
      <c r="CR12" s="258"/>
      <c r="CS12" s="258"/>
      <c r="CT12" s="258"/>
      <c r="CU12" s="258"/>
      <c r="CV12" s="258"/>
    </row>
    <row r="13" spans="1:126" ht="25.5" customHeight="1">
      <c r="A13" s="264" t="s">
        <v>112</v>
      </c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264"/>
      <c r="AA13" s="264"/>
      <c r="AB13" s="264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7">
        <v>371500</v>
      </c>
      <c r="AT13" s="267"/>
      <c r="AU13" s="267"/>
      <c r="AV13" s="267"/>
      <c r="AW13" s="267"/>
      <c r="AX13" s="267"/>
      <c r="AY13" s="267"/>
      <c r="AZ13" s="267"/>
      <c r="BA13" s="267"/>
      <c r="BB13" s="267"/>
      <c r="BC13" s="267"/>
      <c r="BD13" s="267"/>
      <c r="BE13" s="267"/>
      <c r="BF13" s="267"/>
      <c r="BG13" s="267"/>
      <c r="BH13" s="267"/>
      <c r="BI13" s="267"/>
      <c r="BJ13" s="267"/>
      <c r="BK13" s="267"/>
      <c r="BL13" s="267"/>
      <c r="BM13" s="267">
        <v>72410.429999999993</v>
      </c>
      <c r="BN13" s="267"/>
      <c r="BO13" s="267"/>
      <c r="BP13" s="267"/>
      <c r="BQ13" s="267"/>
      <c r="BR13" s="267"/>
      <c r="BS13" s="267"/>
      <c r="BT13" s="267"/>
      <c r="BU13" s="267"/>
      <c r="BV13" s="267"/>
      <c r="BW13" s="267"/>
      <c r="BX13" s="267"/>
      <c r="BY13" s="267"/>
      <c r="BZ13" s="267"/>
      <c r="CA13" s="267"/>
      <c r="CB13" s="267"/>
      <c r="CC13" s="267"/>
      <c r="CD13" s="267"/>
      <c r="CE13" s="267">
        <f t="shared" si="0"/>
        <v>-299089.57</v>
      </c>
      <c r="CF13" s="267"/>
      <c r="CG13" s="267"/>
      <c r="CH13" s="267"/>
      <c r="CI13" s="267"/>
      <c r="CJ13" s="267"/>
      <c r="CK13" s="267"/>
      <c r="CL13" s="267"/>
      <c r="CM13" s="267"/>
      <c r="CN13" s="267"/>
      <c r="CO13" s="267"/>
      <c r="CP13" s="267"/>
      <c r="CQ13" s="267"/>
      <c r="CR13" s="267"/>
      <c r="CS13" s="267"/>
      <c r="CT13" s="267"/>
      <c r="CU13" s="267"/>
      <c r="CV13" s="267"/>
    </row>
    <row r="14" spans="1:126" ht="29.25" customHeight="1">
      <c r="A14" s="270" t="s">
        <v>113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6"/>
      <c r="AS14" s="267">
        <v>5000</v>
      </c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>
        <v>723.73</v>
      </c>
      <c r="BN14" s="267"/>
      <c r="BO14" s="267"/>
      <c r="BP14" s="267"/>
      <c r="BQ14" s="267"/>
      <c r="BR14" s="267"/>
      <c r="BS14" s="267"/>
      <c r="BT14" s="267"/>
      <c r="BU14" s="267"/>
      <c r="BV14" s="267"/>
      <c r="BW14" s="267"/>
      <c r="BX14" s="267"/>
      <c r="BY14" s="267"/>
      <c r="BZ14" s="267"/>
      <c r="CA14" s="267"/>
      <c r="CB14" s="267"/>
      <c r="CC14" s="267"/>
      <c r="CD14" s="267"/>
      <c r="CE14" s="267">
        <f t="shared" si="0"/>
        <v>-4276.2700000000004</v>
      </c>
      <c r="CF14" s="267"/>
      <c r="CG14" s="267"/>
      <c r="CH14" s="267"/>
      <c r="CI14" s="267"/>
      <c r="CJ14" s="267"/>
      <c r="CK14" s="267"/>
      <c r="CL14" s="267"/>
      <c r="CM14" s="267"/>
      <c r="CN14" s="267"/>
      <c r="CO14" s="267"/>
      <c r="CP14" s="267"/>
      <c r="CQ14" s="267"/>
      <c r="CR14" s="267"/>
      <c r="CS14" s="267"/>
      <c r="CT14" s="267"/>
      <c r="CU14" s="267"/>
      <c r="CV14" s="267"/>
    </row>
    <row r="15" spans="1:126" ht="27" customHeight="1">
      <c r="A15" s="264" t="s">
        <v>114</v>
      </c>
      <c r="B15" s="264"/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64"/>
      <c r="Z15" s="264"/>
      <c r="AA15" s="264"/>
      <c r="AB15" s="264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266"/>
      <c r="AP15" s="266"/>
      <c r="AQ15" s="266"/>
      <c r="AR15" s="266"/>
      <c r="AS15" s="267">
        <v>634000</v>
      </c>
      <c r="AT15" s="267"/>
      <c r="AU15" s="267"/>
      <c r="AV15" s="267"/>
      <c r="AW15" s="267"/>
      <c r="AX15" s="267"/>
      <c r="AY15" s="267"/>
      <c r="AZ15" s="267"/>
      <c r="BA15" s="267"/>
      <c r="BB15" s="267"/>
      <c r="BC15" s="267"/>
      <c r="BD15" s="267"/>
      <c r="BE15" s="267"/>
      <c r="BF15" s="267"/>
      <c r="BG15" s="267"/>
      <c r="BH15" s="267"/>
      <c r="BI15" s="267"/>
      <c r="BJ15" s="267"/>
      <c r="BK15" s="267"/>
      <c r="BL15" s="267"/>
      <c r="BM15" s="267">
        <v>134848.44</v>
      </c>
      <c r="BN15" s="267"/>
      <c r="BO15" s="267"/>
      <c r="BP15" s="267"/>
      <c r="BQ15" s="267"/>
      <c r="BR15" s="267"/>
      <c r="BS15" s="267"/>
      <c r="BT15" s="267"/>
      <c r="BU15" s="267"/>
      <c r="BV15" s="267"/>
      <c r="BW15" s="267"/>
      <c r="BX15" s="267"/>
      <c r="BY15" s="267"/>
      <c r="BZ15" s="267"/>
      <c r="CA15" s="267"/>
      <c r="CB15" s="267"/>
      <c r="CC15" s="267"/>
      <c r="CD15" s="267"/>
      <c r="CE15" s="267">
        <f t="shared" si="0"/>
        <v>-499151.56</v>
      </c>
      <c r="CF15" s="267"/>
      <c r="CG15" s="267"/>
      <c r="CH15" s="267"/>
      <c r="CI15" s="267"/>
      <c r="CJ15" s="267"/>
      <c r="CK15" s="267"/>
      <c r="CL15" s="267"/>
      <c r="CM15" s="267"/>
      <c r="CN15" s="267"/>
      <c r="CO15" s="267"/>
      <c r="CP15" s="267"/>
      <c r="CQ15" s="267"/>
      <c r="CR15" s="267"/>
      <c r="CS15" s="267"/>
      <c r="CT15" s="267"/>
      <c r="CU15" s="267"/>
      <c r="CV15" s="267"/>
    </row>
    <row r="16" spans="1:126" ht="30.75" customHeight="1">
      <c r="A16" s="264" t="s">
        <v>115</v>
      </c>
      <c r="B16" s="264"/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266"/>
      <c r="AP16" s="266"/>
      <c r="AQ16" s="266"/>
      <c r="AR16" s="266"/>
      <c r="AS16" s="267">
        <v>-79600</v>
      </c>
      <c r="AT16" s="267"/>
      <c r="AU16" s="267"/>
      <c r="AV16" s="267"/>
      <c r="AW16" s="267"/>
      <c r="AX16" s="267"/>
      <c r="AY16" s="267"/>
      <c r="AZ16" s="267"/>
      <c r="BA16" s="267"/>
      <c r="BB16" s="267"/>
      <c r="BC16" s="267"/>
      <c r="BD16" s="267"/>
      <c r="BE16" s="267"/>
      <c r="BF16" s="267"/>
      <c r="BG16" s="267"/>
      <c r="BH16" s="267"/>
      <c r="BI16" s="267"/>
      <c r="BJ16" s="267"/>
      <c r="BK16" s="267"/>
      <c r="BL16" s="267"/>
      <c r="BM16" s="267">
        <v>-13281.85</v>
      </c>
      <c r="BN16" s="267"/>
      <c r="BO16" s="267"/>
      <c r="BP16" s="267"/>
      <c r="BQ16" s="267"/>
      <c r="BR16" s="267"/>
      <c r="BS16" s="267"/>
      <c r="BT16" s="267"/>
      <c r="BU16" s="267"/>
      <c r="BV16" s="267"/>
      <c r="BW16" s="267"/>
      <c r="BX16" s="267"/>
      <c r="BY16" s="267"/>
      <c r="BZ16" s="267"/>
      <c r="CA16" s="267"/>
      <c r="CB16" s="267"/>
      <c r="CC16" s="267"/>
      <c r="CD16" s="267"/>
      <c r="CE16" s="267">
        <f t="shared" si="0"/>
        <v>66318.149999999994</v>
      </c>
      <c r="CF16" s="267"/>
      <c r="CG16" s="267"/>
      <c r="CH16" s="267"/>
      <c r="CI16" s="267"/>
      <c r="CJ16" s="267"/>
      <c r="CK16" s="267"/>
      <c r="CL16" s="267"/>
      <c r="CM16" s="267"/>
      <c r="CN16" s="267"/>
      <c r="CO16" s="267"/>
      <c r="CP16" s="267"/>
      <c r="CQ16" s="267"/>
      <c r="CR16" s="267"/>
      <c r="CS16" s="267"/>
      <c r="CT16" s="267"/>
      <c r="CU16" s="267"/>
      <c r="CV16" s="267"/>
    </row>
    <row r="17" spans="1:100" ht="18" customHeight="1">
      <c r="A17" s="264" t="s">
        <v>65</v>
      </c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6"/>
      <c r="AP17" s="266"/>
      <c r="AQ17" s="266"/>
      <c r="AR17" s="266"/>
      <c r="AS17" s="267">
        <v>81230.02</v>
      </c>
      <c r="AT17" s="267"/>
      <c r="AU17" s="267"/>
      <c r="AV17" s="267"/>
      <c r="AW17" s="267"/>
      <c r="AX17" s="267"/>
      <c r="AY17" s="267"/>
      <c r="AZ17" s="267"/>
      <c r="BA17" s="267"/>
      <c r="BB17" s="267"/>
      <c r="BC17" s="267"/>
      <c r="BD17" s="267"/>
      <c r="BE17" s="267"/>
      <c r="BF17" s="267"/>
      <c r="BG17" s="267"/>
      <c r="BH17" s="267"/>
      <c r="BI17" s="267"/>
      <c r="BJ17" s="267"/>
      <c r="BK17" s="267"/>
      <c r="BL17" s="267"/>
      <c r="BM17" s="267">
        <v>172800.62</v>
      </c>
      <c r="BN17" s="267"/>
      <c r="BO17" s="267"/>
      <c r="BP17" s="267"/>
      <c r="BQ17" s="267"/>
      <c r="BR17" s="267"/>
      <c r="BS17" s="267"/>
      <c r="BT17" s="267"/>
      <c r="BU17" s="267"/>
      <c r="BV17" s="267"/>
      <c r="BW17" s="267"/>
      <c r="BX17" s="267"/>
      <c r="BY17" s="267"/>
      <c r="BZ17" s="267"/>
      <c r="CA17" s="267"/>
      <c r="CB17" s="267"/>
      <c r="CC17" s="267"/>
      <c r="CD17" s="267"/>
      <c r="CE17" s="267">
        <f t="shared" si="0"/>
        <v>91570.599999999991</v>
      </c>
      <c r="CF17" s="267"/>
      <c r="CG17" s="267"/>
      <c r="CH17" s="267"/>
      <c r="CI17" s="267"/>
      <c r="CJ17" s="267"/>
      <c r="CK17" s="267"/>
      <c r="CL17" s="267"/>
      <c r="CM17" s="267"/>
      <c r="CN17" s="267"/>
      <c r="CO17" s="267"/>
      <c r="CP17" s="267"/>
      <c r="CQ17" s="267"/>
      <c r="CR17" s="267"/>
      <c r="CS17" s="267"/>
      <c r="CT17" s="267"/>
      <c r="CU17" s="267"/>
      <c r="CV17" s="267"/>
    </row>
    <row r="18" spans="1:100">
      <c r="A18" s="264" t="s">
        <v>116</v>
      </c>
      <c r="B18" s="264"/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266"/>
      <c r="AP18" s="266"/>
      <c r="AQ18" s="266"/>
      <c r="AR18" s="266"/>
      <c r="AS18" s="267">
        <v>1232010</v>
      </c>
      <c r="AT18" s="267"/>
      <c r="AU18" s="267"/>
      <c r="AV18" s="267"/>
      <c r="AW18" s="267"/>
      <c r="AX18" s="267"/>
      <c r="AY18" s="267"/>
      <c r="AZ18" s="267"/>
      <c r="BA18" s="267"/>
      <c r="BB18" s="267"/>
      <c r="BC18" s="267"/>
      <c r="BD18" s="267"/>
      <c r="BE18" s="267"/>
      <c r="BF18" s="267"/>
      <c r="BG18" s="267"/>
      <c r="BH18" s="267"/>
      <c r="BI18" s="267"/>
      <c r="BJ18" s="267"/>
      <c r="BK18" s="267"/>
      <c r="BL18" s="267"/>
      <c r="BM18" s="267">
        <v>67255.97</v>
      </c>
      <c r="BN18" s="267"/>
      <c r="BO18" s="267"/>
      <c r="BP18" s="267"/>
      <c r="BQ18" s="267"/>
      <c r="BR18" s="267"/>
      <c r="BS18" s="267"/>
      <c r="BT18" s="267"/>
      <c r="BU18" s="267"/>
      <c r="BV18" s="267"/>
      <c r="BW18" s="267"/>
      <c r="BX18" s="267"/>
      <c r="BY18" s="267"/>
      <c r="BZ18" s="267"/>
      <c r="CA18" s="267"/>
      <c r="CB18" s="267"/>
      <c r="CC18" s="267"/>
      <c r="CD18" s="267"/>
      <c r="CE18" s="267">
        <f t="shared" si="0"/>
        <v>-1164754.03</v>
      </c>
      <c r="CF18" s="267"/>
      <c r="CG18" s="267"/>
      <c r="CH18" s="267"/>
      <c r="CI18" s="267"/>
      <c r="CJ18" s="267"/>
      <c r="CK18" s="267"/>
      <c r="CL18" s="267"/>
      <c r="CM18" s="267"/>
      <c r="CN18" s="267"/>
      <c r="CO18" s="267"/>
      <c r="CP18" s="267"/>
      <c r="CQ18" s="267"/>
      <c r="CR18" s="267"/>
      <c r="CS18" s="267"/>
      <c r="CT18" s="267"/>
      <c r="CU18" s="267"/>
      <c r="CV18" s="267"/>
    </row>
    <row r="19" spans="1:100">
      <c r="A19" s="260" t="s">
        <v>68</v>
      </c>
      <c r="B19" s="260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262"/>
      <c r="AN19" s="262"/>
      <c r="AO19" s="262"/>
      <c r="AP19" s="262"/>
      <c r="AQ19" s="262"/>
      <c r="AR19" s="262"/>
      <c r="AS19" s="263">
        <f>AS20+AS21</f>
        <v>2761984.46</v>
      </c>
      <c r="AT19" s="263"/>
      <c r="AU19" s="263"/>
      <c r="AV19" s="263"/>
      <c r="AW19" s="263"/>
      <c r="AX19" s="263"/>
      <c r="AY19" s="263"/>
      <c r="AZ19" s="263"/>
      <c r="BA19" s="263"/>
      <c r="BB19" s="263"/>
      <c r="BC19" s="263"/>
      <c r="BD19" s="263"/>
      <c r="BE19" s="263"/>
      <c r="BF19" s="263"/>
      <c r="BG19" s="263"/>
      <c r="BH19" s="263"/>
      <c r="BI19" s="263"/>
      <c r="BJ19" s="263"/>
      <c r="BK19" s="263"/>
      <c r="BL19" s="263"/>
      <c r="BM19" s="263">
        <f>SUM(BM20:CD21)</f>
        <v>375547.6</v>
      </c>
      <c r="BN19" s="263"/>
      <c r="BO19" s="263"/>
      <c r="BP19" s="263"/>
      <c r="BQ19" s="263"/>
      <c r="BR19" s="263"/>
      <c r="BS19" s="263"/>
      <c r="BT19" s="263"/>
      <c r="BU19" s="263"/>
      <c r="BV19" s="263"/>
      <c r="BW19" s="263"/>
      <c r="BX19" s="263"/>
      <c r="BY19" s="263"/>
      <c r="BZ19" s="263"/>
      <c r="CA19" s="263"/>
      <c r="CB19" s="263"/>
      <c r="CC19" s="263"/>
      <c r="CD19" s="263"/>
      <c r="CE19" s="263">
        <f t="shared" si="0"/>
        <v>-2386436.86</v>
      </c>
      <c r="CF19" s="263"/>
      <c r="CG19" s="263"/>
      <c r="CH19" s="263"/>
      <c r="CI19" s="263"/>
      <c r="CJ19" s="263"/>
      <c r="CK19" s="263"/>
      <c r="CL19" s="263"/>
      <c r="CM19" s="263"/>
      <c r="CN19" s="263"/>
      <c r="CO19" s="263"/>
      <c r="CP19" s="263"/>
      <c r="CQ19" s="263"/>
      <c r="CR19" s="263"/>
      <c r="CS19" s="263"/>
      <c r="CT19" s="263"/>
      <c r="CU19" s="263"/>
      <c r="CV19" s="263"/>
    </row>
    <row r="20" spans="1:100">
      <c r="A20" s="260" t="s">
        <v>67</v>
      </c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0"/>
      <c r="AB20" s="260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3">
        <v>851706.28</v>
      </c>
      <c r="AT20" s="263"/>
      <c r="AU20" s="263"/>
      <c r="AV20" s="263"/>
      <c r="AW20" s="263"/>
      <c r="AX20" s="263"/>
      <c r="AY20" s="263"/>
      <c r="AZ20" s="263"/>
      <c r="BA20" s="263"/>
      <c r="BB20" s="263"/>
      <c r="BC20" s="263"/>
      <c r="BD20" s="263"/>
      <c r="BE20" s="263"/>
      <c r="BF20" s="263"/>
      <c r="BG20" s="263"/>
      <c r="BH20" s="263"/>
      <c r="BI20" s="263"/>
      <c r="BJ20" s="263"/>
      <c r="BK20" s="263"/>
      <c r="BL20" s="263"/>
      <c r="BM20" s="263">
        <v>151295.82</v>
      </c>
      <c r="BN20" s="263"/>
      <c r="BO20" s="263"/>
      <c r="BP20" s="263"/>
      <c r="BQ20" s="263"/>
      <c r="BR20" s="263"/>
      <c r="BS20" s="263"/>
      <c r="BT20" s="263"/>
      <c r="BU20" s="263"/>
      <c r="BV20" s="263"/>
      <c r="BW20" s="263"/>
      <c r="BX20" s="263"/>
      <c r="BY20" s="263"/>
      <c r="BZ20" s="263"/>
      <c r="CA20" s="263"/>
      <c r="CB20" s="263"/>
      <c r="CC20" s="263"/>
      <c r="CD20" s="263"/>
      <c r="CE20" s="263">
        <f t="shared" si="0"/>
        <v>-700410.46</v>
      </c>
      <c r="CF20" s="263"/>
      <c r="CG20" s="263"/>
      <c r="CH20" s="263"/>
      <c r="CI20" s="263"/>
      <c r="CJ20" s="263"/>
      <c r="CK20" s="263"/>
      <c r="CL20" s="263"/>
      <c r="CM20" s="263"/>
      <c r="CN20" s="263"/>
      <c r="CO20" s="263"/>
      <c r="CP20" s="263"/>
      <c r="CQ20" s="263"/>
      <c r="CR20" s="263"/>
      <c r="CS20" s="263"/>
      <c r="CT20" s="263"/>
      <c r="CU20" s="263"/>
      <c r="CV20" s="263"/>
    </row>
    <row r="21" spans="1:100">
      <c r="A21" s="260" t="s">
        <v>68</v>
      </c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2"/>
      <c r="AD21" s="262"/>
      <c r="AE21" s="262"/>
      <c r="AF21" s="262"/>
      <c r="AG21" s="262"/>
      <c r="AH21" s="262"/>
      <c r="AI21" s="262"/>
      <c r="AJ21" s="262"/>
      <c r="AK21" s="262"/>
      <c r="AL21" s="262"/>
      <c r="AM21" s="262"/>
      <c r="AN21" s="262"/>
      <c r="AO21" s="262"/>
      <c r="AP21" s="262"/>
      <c r="AQ21" s="262"/>
      <c r="AR21" s="262"/>
      <c r="AS21" s="263">
        <f>SUM(AS22:BL22)</f>
        <v>1910278.18</v>
      </c>
      <c r="AT21" s="263"/>
      <c r="AU21" s="263"/>
      <c r="AV21" s="263"/>
      <c r="AW21" s="263"/>
      <c r="AX21" s="263"/>
      <c r="AY21" s="263"/>
      <c r="AZ21" s="263"/>
      <c r="BA21" s="263"/>
      <c r="BB21" s="263"/>
      <c r="BC21" s="263"/>
      <c r="BD21" s="263"/>
      <c r="BE21" s="263"/>
      <c r="BF21" s="263"/>
      <c r="BG21" s="263"/>
      <c r="BH21" s="263"/>
      <c r="BI21" s="263"/>
      <c r="BJ21" s="263"/>
      <c r="BK21" s="263"/>
      <c r="BL21" s="263"/>
      <c r="BM21" s="263">
        <f>SUM(BM22:CD22)</f>
        <v>224251.78</v>
      </c>
      <c r="BN21" s="263"/>
      <c r="BO21" s="263"/>
      <c r="BP21" s="263"/>
      <c r="BQ21" s="263"/>
      <c r="BR21" s="263"/>
      <c r="BS21" s="263"/>
      <c r="BT21" s="263"/>
      <c r="BU21" s="263"/>
      <c r="BV21" s="263"/>
      <c r="BW21" s="263"/>
      <c r="BX21" s="263"/>
      <c r="BY21" s="263"/>
      <c r="BZ21" s="263"/>
      <c r="CA21" s="263"/>
      <c r="CB21" s="263"/>
      <c r="CC21" s="263"/>
      <c r="CD21" s="263"/>
      <c r="CE21" s="263">
        <f t="shared" si="0"/>
        <v>-1686026.4</v>
      </c>
      <c r="CF21" s="263"/>
      <c r="CG21" s="263"/>
      <c r="CH21" s="263"/>
      <c r="CI21" s="263"/>
      <c r="CJ21" s="263"/>
      <c r="CK21" s="263"/>
      <c r="CL21" s="263"/>
      <c r="CM21" s="263"/>
      <c r="CN21" s="263"/>
      <c r="CO21" s="263"/>
      <c r="CP21" s="263"/>
      <c r="CQ21" s="263"/>
      <c r="CR21" s="263"/>
      <c r="CS21" s="263"/>
      <c r="CT21" s="263"/>
      <c r="CU21" s="263"/>
      <c r="CV21" s="263"/>
    </row>
    <row r="22" spans="1:100">
      <c r="A22" s="264" t="s">
        <v>68</v>
      </c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266"/>
      <c r="AP22" s="266"/>
      <c r="AQ22" s="266"/>
      <c r="AR22" s="266"/>
      <c r="AS22" s="267">
        <v>1910278.18</v>
      </c>
      <c r="AT22" s="267"/>
      <c r="AU22" s="267"/>
      <c r="AV22" s="267"/>
      <c r="AW22" s="267"/>
      <c r="AX22" s="267"/>
      <c r="AY22" s="267"/>
      <c r="AZ22" s="267"/>
      <c r="BA22" s="267"/>
      <c r="BB22" s="267"/>
      <c r="BC22" s="267"/>
      <c r="BD22" s="267"/>
      <c r="BE22" s="267"/>
      <c r="BF22" s="267"/>
      <c r="BG22" s="267"/>
      <c r="BH22" s="267"/>
      <c r="BI22" s="267"/>
      <c r="BJ22" s="267"/>
      <c r="BK22" s="267"/>
      <c r="BL22" s="267"/>
      <c r="BM22" s="267">
        <v>224251.78</v>
      </c>
      <c r="BN22" s="267"/>
      <c r="BO22" s="267"/>
      <c r="BP22" s="267"/>
      <c r="BQ22" s="267"/>
      <c r="BR22" s="267"/>
      <c r="BS22" s="267"/>
      <c r="BT22" s="267"/>
      <c r="BU22" s="267"/>
      <c r="BV22" s="267"/>
      <c r="BW22" s="267"/>
      <c r="BX22" s="267"/>
      <c r="BY22" s="267"/>
      <c r="BZ22" s="267"/>
      <c r="CA22" s="267"/>
      <c r="CB22" s="267"/>
      <c r="CC22" s="267"/>
      <c r="CD22" s="267"/>
      <c r="CE22" s="267">
        <f t="shared" si="0"/>
        <v>-1686026.4</v>
      </c>
      <c r="CF22" s="267"/>
      <c r="CG22" s="267"/>
      <c r="CH22" s="267"/>
      <c r="CI22" s="267"/>
      <c r="CJ22" s="267"/>
      <c r="CK22" s="267"/>
      <c r="CL22" s="267"/>
      <c r="CM22" s="267"/>
      <c r="CN22" s="267"/>
      <c r="CO22" s="267"/>
      <c r="CP22" s="267"/>
      <c r="CQ22" s="267"/>
      <c r="CR22" s="267"/>
      <c r="CS22" s="267"/>
      <c r="CT22" s="267"/>
      <c r="CU22" s="267"/>
      <c r="CV22" s="267"/>
    </row>
    <row r="23" spans="1:100" ht="41.25" customHeight="1">
      <c r="A23" s="264" t="s">
        <v>117</v>
      </c>
      <c r="B23" s="271"/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34"/>
      <c r="AD23" s="29"/>
      <c r="AE23" s="29"/>
      <c r="AF23" s="29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3">
        <v>984498.22</v>
      </c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31"/>
      <c r="BL23" s="31"/>
      <c r="BM23" s="273">
        <v>187032.06</v>
      </c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31"/>
      <c r="CE23" s="273">
        <f>BM23-AS23</f>
        <v>-797466.15999999992</v>
      </c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</row>
    <row r="24" spans="1:100" ht="39" customHeight="1">
      <c r="A24" s="264" t="s">
        <v>118</v>
      </c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47"/>
      <c r="AD24" s="29"/>
      <c r="AE24" s="29"/>
      <c r="AF24" s="29"/>
      <c r="AG24" s="275"/>
      <c r="AH24" s="275"/>
      <c r="AI24" s="275"/>
      <c r="AJ24" s="275"/>
      <c r="AK24" s="275"/>
      <c r="AL24" s="275"/>
      <c r="AM24" s="275"/>
      <c r="AN24" s="275"/>
      <c r="AO24" s="275"/>
      <c r="AP24" s="275"/>
      <c r="AQ24" s="275"/>
      <c r="AR24" s="275"/>
      <c r="AS24" s="273">
        <v>3806399.92</v>
      </c>
      <c r="AT24" s="273"/>
      <c r="AU24" s="273"/>
      <c r="AV24" s="273"/>
      <c r="AW24" s="273"/>
      <c r="AX24" s="273"/>
      <c r="AY24" s="273"/>
      <c r="AZ24" s="273"/>
      <c r="BA24" s="273"/>
      <c r="BB24" s="273"/>
      <c r="BC24" s="273"/>
      <c r="BD24" s="273"/>
      <c r="BE24" s="273"/>
      <c r="BF24" s="273"/>
      <c r="BG24" s="273"/>
      <c r="BH24" s="273"/>
      <c r="BI24" s="273"/>
      <c r="BJ24" s="273"/>
      <c r="BK24" s="31"/>
      <c r="BL24" s="31"/>
      <c r="BM24" s="273">
        <v>939457.95</v>
      </c>
      <c r="BN24" s="273"/>
      <c r="BO24" s="273"/>
      <c r="BP24" s="273"/>
      <c r="BQ24" s="273"/>
      <c r="BR24" s="273"/>
      <c r="BS24" s="273"/>
      <c r="BT24" s="273"/>
      <c r="BU24" s="273"/>
      <c r="BV24" s="273"/>
      <c r="BW24" s="273"/>
      <c r="BX24" s="273"/>
      <c r="BY24" s="273"/>
      <c r="BZ24" s="273"/>
      <c r="CA24" s="273"/>
      <c r="CB24" s="273"/>
      <c r="CC24" s="273"/>
      <c r="CD24" s="31"/>
      <c r="CE24" s="273">
        <f>BM24-AS24</f>
        <v>-2866941.9699999997</v>
      </c>
      <c r="CF24" s="273"/>
      <c r="CG24" s="273"/>
      <c r="CH24" s="273"/>
      <c r="CI24" s="273"/>
      <c r="CJ24" s="273"/>
      <c r="CK24" s="273"/>
      <c r="CL24" s="273"/>
      <c r="CM24" s="273"/>
      <c r="CN24" s="273"/>
      <c r="CO24" s="273"/>
      <c r="CP24" s="273"/>
      <c r="CQ24" s="273"/>
      <c r="CR24" s="273"/>
      <c r="CS24" s="273"/>
      <c r="CT24" s="273"/>
      <c r="CU24" s="273"/>
      <c r="CV24" s="273"/>
    </row>
    <row r="25" spans="1:100" ht="41.25" customHeight="1">
      <c r="A25" s="260" t="s">
        <v>119</v>
      </c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77"/>
      <c r="AD25" s="277"/>
      <c r="AE25" s="277"/>
      <c r="AF25" s="277"/>
      <c r="AG25" s="262"/>
      <c r="AH25" s="262"/>
      <c r="AI25" s="262"/>
      <c r="AJ25" s="262"/>
      <c r="AK25" s="262"/>
      <c r="AL25" s="262"/>
      <c r="AM25" s="262"/>
      <c r="AN25" s="262"/>
      <c r="AO25" s="262"/>
      <c r="AP25" s="262"/>
      <c r="AQ25" s="262"/>
      <c r="AR25" s="262"/>
      <c r="AS25" s="263">
        <v>5540.6</v>
      </c>
      <c r="AT25" s="263"/>
      <c r="AU25" s="263"/>
      <c r="AV25" s="263"/>
      <c r="AW25" s="263"/>
      <c r="AX25" s="263"/>
      <c r="AY25" s="263"/>
      <c r="AZ25" s="263"/>
      <c r="BA25" s="263"/>
      <c r="BB25" s="263"/>
      <c r="BC25" s="263"/>
      <c r="BD25" s="263"/>
      <c r="BE25" s="263"/>
      <c r="BF25" s="263"/>
      <c r="BG25" s="263"/>
      <c r="BH25" s="263"/>
      <c r="BI25" s="263"/>
      <c r="BJ25" s="263"/>
      <c r="BK25" s="263"/>
      <c r="BL25" s="263"/>
      <c r="BM25" s="263"/>
      <c r="BN25" s="263"/>
      <c r="BO25" s="263"/>
      <c r="BP25" s="263"/>
      <c r="BQ25" s="263"/>
      <c r="BR25" s="263"/>
      <c r="BS25" s="263"/>
      <c r="BT25" s="263"/>
      <c r="BU25" s="263"/>
      <c r="BV25" s="263"/>
      <c r="BW25" s="263"/>
      <c r="BX25" s="263"/>
      <c r="BY25" s="263"/>
      <c r="BZ25" s="263"/>
      <c r="CA25" s="263"/>
      <c r="CB25" s="263"/>
      <c r="CC25" s="263"/>
      <c r="CD25" s="263"/>
      <c r="CE25" s="263">
        <f>BM25-AS25</f>
        <v>-5540.6</v>
      </c>
      <c r="CF25" s="274"/>
      <c r="CG25" s="274"/>
      <c r="CH25" s="274"/>
      <c r="CI25" s="274"/>
      <c r="CJ25" s="274"/>
      <c r="CK25" s="274"/>
      <c r="CL25" s="274"/>
      <c r="CM25" s="274"/>
      <c r="CN25" s="274"/>
      <c r="CO25" s="274"/>
      <c r="CP25" s="274"/>
      <c r="CQ25" s="274"/>
      <c r="CR25" s="274"/>
      <c r="CS25" s="274"/>
      <c r="CT25" s="274"/>
      <c r="CU25" s="274"/>
      <c r="CV25" s="274"/>
    </row>
    <row r="26" spans="1:100" ht="49.5" customHeight="1">
      <c r="A26" s="260" t="s">
        <v>120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  <c r="AC26" s="34"/>
      <c r="AD26" s="30"/>
      <c r="AE26" s="30"/>
      <c r="AF26" s="30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6">
        <v>353885.88</v>
      </c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32"/>
      <c r="BL26" s="32"/>
      <c r="BM26" s="276">
        <v>21372.74</v>
      </c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32"/>
      <c r="CE26" s="276">
        <f>BM26-AS26</f>
        <v>-332513.14</v>
      </c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</row>
    <row r="27" spans="1:100" ht="23.25" customHeight="1">
      <c r="A27" s="243" t="s">
        <v>130</v>
      </c>
      <c r="B27" s="243"/>
      <c r="C27" s="243"/>
      <c r="D27" s="243"/>
      <c r="E27" s="243"/>
      <c r="F27" s="243"/>
      <c r="G27" s="243"/>
      <c r="H27" s="243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9"/>
      <c r="AE27" s="49"/>
      <c r="AF27" s="49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44">
        <v>2800000</v>
      </c>
      <c r="AT27" s="244"/>
      <c r="AU27" s="244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1"/>
      <c r="BL27" s="51"/>
      <c r="BM27" s="244">
        <v>0</v>
      </c>
      <c r="BN27" s="244"/>
      <c r="BO27" s="244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3"/>
      <c r="CE27" s="50">
        <f>BM27-AS27</f>
        <v>-2800000</v>
      </c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</row>
    <row r="28" spans="1:100" ht="49.5" customHeight="1">
      <c r="A28" s="260" t="s">
        <v>121</v>
      </c>
      <c r="B28" s="260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2"/>
      <c r="AD28" s="262"/>
      <c r="AE28" s="262"/>
      <c r="AF28" s="262"/>
      <c r="AG28" s="262"/>
      <c r="AH28" s="262"/>
      <c r="AI28" s="262"/>
      <c r="AJ28" s="262"/>
      <c r="AK28" s="262"/>
      <c r="AL28" s="262"/>
      <c r="AM28" s="262"/>
      <c r="AN28" s="262"/>
      <c r="AO28" s="262"/>
      <c r="AP28" s="262"/>
      <c r="AQ28" s="262"/>
      <c r="AR28" s="262"/>
      <c r="AS28" s="263">
        <v>258628</v>
      </c>
      <c r="AT28" s="263"/>
      <c r="AU28" s="263"/>
      <c r="AV28" s="263"/>
      <c r="AW28" s="263"/>
      <c r="AX28" s="263"/>
      <c r="AY28" s="263"/>
      <c r="AZ28" s="263"/>
      <c r="BA28" s="263"/>
      <c r="BB28" s="263"/>
      <c r="BC28" s="263"/>
      <c r="BD28" s="263"/>
      <c r="BE28" s="263"/>
      <c r="BF28" s="263"/>
      <c r="BG28" s="263"/>
      <c r="BH28" s="263"/>
      <c r="BI28" s="263"/>
      <c r="BJ28" s="263"/>
      <c r="BK28" s="263"/>
      <c r="BL28" s="263"/>
      <c r="BM28" s="263">
        <v>89407.5</v>
      </c>
      <c r="BN28" s="263"/>
      <c r="BO28" s="263"/>
      <c r="BP28" s="263"/>
      <c r="BQ28" s="263"/>
      <c r="BR28" s="263"/>
      <c r="BS28" s="263"/>
      <c r="BT28" s="263"/>
      <c r="BU28" s="263"/>
      <c r="BV28" s="263"/>
      <c r="BW28" s="263"/>
      <c r="BX28" s="263"/>
      <c r="BY28" s="263"/>
      <c r="BZ28" s="263"/>
      <c r="CA28" s="263"/>
      <c r="CB28" s="263"/>
      <c r="CC28" s="263"/>
      <c r="CD28" s="263"/>
      <c r="CE28" s="263">
        <f t="shared" ref="CE28:CE36" si="1">BM28-AS28</f>
        <v>-169220.5</v>
      </c>
      <c r="CF28" s="263"/>
      <c r="CG28" s="263"/>
      <c r="CH28" s="263"/>
      <c r="CI28" s="263"/>
      <c r="CJ28" s="263"/>
      <c r="CK28" s="263"/>
      <c r="CL28" s="263"/>
      <c r="CM28" s="263"/>
      <c r="CN28" s="263"/>
      <c r="CO28" s="263"/>
      <c r="CP28" s="263"/>
      <c r="CQ28" s="263"/>
      <c r="CR28" s="263"/>
      <c r="CS28" s="263"/>
      <c r="CT28" s="263"/>
      <c r="CU28" s="263"/>
      <c r="CV28" s="263"/>
    </row>
    <row r="29" spans="1:100" ht="38.25" customHeight="1">
      <c r="A29" s="260" t="s">
        <v>74</v>
      </c>
      <c r="B29" s="278"/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  <c r="AA29" s="278"/>
      <c r="AB29" s="278"/>
      <c r="AC29" s="262"/>
      <c r="AD29" s="262"/>
      <c r="AE29" s="262"/>
      <c r="AF29" s="262"/>
      <c r="AG29" s="262"/>
      <c r="AH29" s="262"/>
      <c r="AI29" s="262"/>
      <c r="AJ29" s="262"/>
      <c r="AK29" s="262"/>
      <c r="AL29" s="262"/>
      <c r="AM29" s="262"/>
      <c r="AN29" s="262"/>
      <c r="AO29" s="262"/>
      <c r="AP29" s="262"/>
      <c r="AQ29" s="262"/>
      <c r="AR29" s="262"/>
      <c r="AS29" s="263">
        <v>11800</v>
      </c>
      <c r="AT29" s="263"/>
      <c r="AU29" s="263"/>
      <c r="AV29" s="263"/>
      <c r="AW29" s="263"/>
      <c r="AX29" s="263"/>
      <c r="AY29" s="263"/>
      <c r="AZ29" s="263"/>
      <c r="BA29" s="263"/>
      <c r="BB29" s="263"/>
      <c r="BC29" s="263"/>
      <c r="BD29" s="263"/>
      <c r="BE29" s="263"/>
      <c r="BF29" s="263"/>
      <c r="BG29" s="263"/>
      <c r="BH29" s="263"/>
      <c r="BI29" s="263"/>
      <c r="BJ29" s="263"/>
      <c r="BK29" s="263"/>
      <c r="BL29" s="263"/>
      <c r="BM29" s="263">
        <v>3500</v>
      </c>
      <c r="BN29" s="263"/>
      <c r="BO29" s="263"/>
      <c r="BP29" s="263"/>
      <c r="BQ29" s="263"/>
      <c r="BR29" s="263"/>
      <c r="BS29" s="263"/>
      <c r="BT29" s="263"/>
      <c r="BU29" s="263"/>
      <c r="BV29" s="263"/>
      <c r="BW29" s="263"/>
      <c r="BX29" s="263"/>
      <c r="BY29" s="263"/>
      <c r="BZ29" s="263"/>
      <c r="CA29" s="263"/>
      <c r="CB29" s="263"/>
      <c r="CC29" s="263"/>
      <c r="CD29" s="263"/>
      <c r="CE29" s="263">
        <f t="shared" si="1"/>
        <v>-8300</v>
      </c>
      <c r="CF29" s="263"/>
      <c r="CG29" s="263"/>
      <c r="CH29" s="263"/>
      <c r="CI29" s="263"/>
      <c r="CJ29" s="263"/>
      <c r="CK29" s="263"/>
      <c r="CL29" s="263"/>
      <c r="CM29" s="263"/>
      <c r="CN29" s="263"/>
      <c r="CO29" s="263"/>
      <c r="CP29" s="263"/>
      <c r="CQ29" s="263"/>
      <c r="CR29" s="263"/>
      <c r="CS29" s="263"/>
      <c r="CT29" s="263"/>
      <c r="CU29" s="263"/>
      <c r="CV29" s="263"/>
    </row>
    <row r="30" spans="1:100" ht="36" customHeight="1">
      <c r="A30" s="260" t="s">
        <v>75</v>
      </c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62"/>
      <c r="AD30" s="262"/>
      <c r="AE30" s="262"/>
      <c r="AF30" s="262"/>
      <c r="AG30" s="262"/>
      <c r="AH30" s="262"/>
      <c r="AI30" s="262"/>
      <c r="AJ30" s="262"/>
      <c r="AK30" s="262"/>
      <c r="AL30" s="262"/>
      <c r="AM30" s="262"/>
      <c r="AN30" s="262"/>
      <c r="AO30" s="262"/>
      <c r="AP30" s="262"/>
      <c r="AQ30" s="262"/>
      <c r="AR30" s="262"/>
      <c r="AS30" s="263">
        <v>5000</v>
      </c>
      <c r="AT30" s="263"/>
      <c r="AU30" s="263"/>
      <c r="AV30" s="263"/>
      <c r="AW30" s="263"/>
      <c r="AX30" s="263"/>
      <c r="AY30" s="263"/>
      <c r="AZ30" s="263"/>
      <c r="BA30" s="263"/>
      <c r="BB30" s="263"/>
      <c r="BC30" s="263"/>
      <c r="BD30" s="263"/>
      <c r="BE30" s="263"/>
      <c r="BF30" s="263"/>
      <c r="BG30" s="263"/>
      <c r="BH30" s="263"/>
      <c r="BI30" s="263"/>
      <c r="BJ30" s="263"/>
      <c r="BK30" s="263"/>
      <c r="BL30" s="263"/>
      <c r="BM30" s="263">
        <v>6360.48</v>
      </c>
      <c r="BN30" s="263"/>
      <c r="BO30" s="263"/>
      <c r="BP30" s="263"/>
      <c r="BQ30" s="263"/>
      <c r="BR30" s="263"/>
      <c r="BS30" s="263"/>
      <c r="BT30" s="263"/>
      <c r="BU30" s="263"/>
      <c r="BV30" s="263"/>
      <c r="BW30" s="263"/>
      <c r="BX30" s="263"/>
      <c r="BY30" s="263"/>
      <c r="BZ30" s="263"/>
      <c r="CA30" s="263"/>
      <c r="CB30" s="263"/>
      <c r="CC30" s="263"/>
      <c r="CD30" s="263"/>
      <c r="CE30" s="263">
        <f t="shared" si="1"/>
        <v>1360.4799999999996</v>
      </c>
      <c r="CF30" s="263"/>
      <c r="CG30" s="263"/>
      <c r="CH30" s="263"/>
      <c r="CI30" s="263"/>
      <c r="CJ30" s="263"/>
      <c r="CK30" s="263"/>
      <c r="CL30" s="263"/>
      <c r="CM30" s="263"/>
      <c r="CN30" s="263"/>
      <c r="CO30" s="263"/>
      <c r="CP30" s="263"/>
      <c r="CQ30" s="263"/>
      <c r="CR30" s="263"/>
      <c r="CS30" s="263"/>
      <c r="CT30" s="263"/>
      <c r="CU30" s="263"/>
      <c r="CV30" s="263"/>
    </row>
    <row r="31" spans="1:100" ht="24.75" customHeight="1">
      <c r="A31" s="260" t="s">
        <v>122</v>
      </c>
      <c r="B31" s="278"/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62"/>
      <c r="AD31" s="262"/>
      <c r="AE31" s="262"/>
      <c r="AF31" s="262"/>
      <c r="AG31" s="262"/>
      <c r="AH31" s="262"/>
      <c r="AI31" s="262"/>
      <c r="AJ31" s="262"/>
      <c r="AK31" s="262"/>
      <c r="AL31" s="262"/>
      <c r="AM31" s="262"/>
      <c r="AN31" s="262"/>
      <c r="AO31" s="262"/>
      <c r="AP31" s="262"/>
      <c r="AQ31" s="262"/>
      <c r="AR31" s="262"/>
      <c r="AS31" s="263"/>
      <c r="AT31" s="263"/>
      <c r="AU31" s="263"/>
      <c r="AV31" s="263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3"/>
      <c r="BJ31" s="263"/>
      <c r="BK31" s="263"/>
      <c r="BL31" s="263"/>
      <c r="BM31" s="263"/>
      <c r="BN31" s="263"/>
      <c r="BO31" s="263"/>
      <c r="BP31" s="263"/>
      <c r="BQ31" s="263"/>
      <c r="BR31" s="263"/>
      <c r="BS31" s="263"/>
      <c r="BT31" s="263"/>
      <c r="BU31" s="263"/>
      <c r="BV31" s="263"/>
      <c r="BW31" s="263"/>
      <c r="BX31" s="263"/>
      <c r="BY31" s="263"/>
      <c r="BZ31" s="263"/>
      <c r="CA31" s="263"/>
      <c r="CB31" s="263"/>
      <c r="CC31" s="263"/>
      <c r="CD31" s="263"/>
      <c r="CE31" s="263"/>
      <c r="CF31" s="263"/>
      <c r="CG31" s="263"/>
      <c r="CH31" s="263"/>
      <c r="CI31" s="263"/>
      <c r="CJ31" s="263"/>
      <c r="CK31" s="263"/>
      <c r="CL31" s="263"/>
      <c r="CM31" s="263"/>
      <c r="CN31" s="263"/>
      <c r="CO31" s="263"/>
      <c r="CP31" s="263"/>
      <c r="CQ31" s="263"/>
      <c r="CR31" s="263"/>
      <c r="CS31" s="263"/>
      <c r="CT31" s="263"/>
      <c r="CU31" s="263"/>
      <c r="CV31" s="263"/>
    </row>
    <row r="32" spans="1:100">
      <c r="A32" s="279" t="s">
        <v>123</v>
      </c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57"/>
      <c r="AN32" s="257"/>
      <c r="AO32" s="257"/>
      <c r="AP32" s="257"/>
      <c r="AQ32" s="257"/>
      <c r="AR32" s="257"/>
      <c r="AS32" s="258">
        <f>AS33+AS39+AS38+AS35+AS36+AS37+AS44</f>
        <v>44831055.899999999</v>
      </c>
      <c r="AT32" s="258"/>
      <c r="AU32" s="258"/>
      <c r="AV32" s="258"/>
      <c r="AW32" s="258"/>
      <c r="AX32" s="258"/>
      <c r="AY32" s="258"/>
      <c r="AZ32" s="258"/>
      <c r="BA32" s="258"/>
      <c r="BB32" s="258"/>
      <c r="BC32" s="258"/>
      <c r="BD32" s="258"/>
      <c r="BE32" s="258"/>
      <c r="BF32" s="258"/>
      <c r="BG32" s="258"/>
      <c r="BH32" s="258"/>
      <c r="BI32" s="258"/>
      <c r="BJ32" s="258"/>
      <c r="BK32" s="258"/>
      <c r="BL32" s="258"/>
      <c r="BM32" s="258">
        <f>BM33+BM39+BM38+BM35+BM36+BM37+BM44</f>
        <v>1978785.8</v>
      </c>
      <c r="BN32" s="258"/>
      <c r="BO32" s="258"/>
      <c r="BP32" s="258"/>
      <c r="BQ32" s="258"/>
      <c r="BR32" s="258"/>
      <c r="BS32" s="258"/>
      <c r="BT32" s="258"/>
      <c r="BU32" s="258"/>
      <c r="BV32" s="258"/>
      <c r="BW32" s="258"/>
      <c r="BX32" s="258"/>
      <c r="BY32" s="258"/>
      <c r="BZ32" s="258"/>
      <c r="CA32" s="258"/>
      <c r="CB32" s="258"/>
      <c r="CC32" s="258"/>
      <c r="CD32" s="258"/>
      <c r="CE32" s="258">
        <f>BM32-AS32</f>
        <v>-42852270.100000001</v>
      </c>
      <c r="CF32" s="258"/>
      <c r="CG32" s="258"/>
      <c r="CH32" s="258"/>
      <c r="CI32" s="258"/>
      <c r="CJ32" s="258"/>
      <c r="CK32" s="258"/>
      <c r="CL32" s="258"/>
      <c r="CM32" s="258"/>
      <c r="CN32" s="258"/>
      <c r="CO32" s="258"/>
      <c r="CP32" s="258"/>
      <c r="CQ32" s="258"/>
      <c r="CR32" s="258"/>
      <c r="CS32" s="258"/>
      <c r="CT32" s="258"/>
      <c r="CU32" s="258"/>
      <c r="CV32" s="258"/>
    </row>
    <row r="33" spans="1:100">
      <c r="A33" s="260" t="s">
        <v>124</v>
      </c>
      <c r="B33" s="260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2"/>
      <c r="AD33" s="262"/>
      <c r="AE33" s="262"/>
      <c r="AF33" s="262"/>
      <c r="AG33" s="262"/>
      <c r="AH33" s="262"/>
      <c r="AI33" s="262"/>
      <c r="AJ33" s="262"/>
      <c r="AK33" s="262"/>
      <c r="AL33" s="262"/>
      <c r="AM33" s="262"/>
      <c r="AN33" s="262"/>
      <c r="AO33" s="262"/>
      <c r="AP33" s="262"/>
      <c r="AQ33" s="262"/>
      <c r="AR33" s="262"/>
      <c r="AS33" s="263">
        <f>AS34</f>
        <v>4769056</v>
      </c>
      <c r="AT33" s="263"/>
      <c r="AU33" s="263"/>
      <c r="AV33" s="263"/>
      <c r="AW33" s="263"/>
      <c r="AX33" s="263"/>
      <c r="AY33" s="263"/>
      <c r="AZ33" s="263"/>
      <c r="BA33" s="263"/>
      <c r="BB33" s="263"/>
      <c r="BC33" s="263"/>
      <c r="BD33" s="263"/>
      <c r="BE33" s="263"/>
      <c r="BF33" s="263"/>
      <c r="BG33" s="263"/>
      <c r="BH33" s="263"/>
      <c r="BI33" s="263"/>
      <c r="BJ33" s="263"/>
      <c r="BK33" s="263"/>
      <c r="BL33" s="263"/>
      <c r="BM33" s="263">
        <f>BM34</f>
        <v>1189035</v>
      </c>
      <c r="BN33" s="263"/>
      <c r="BO33" s="263"/>
      <c r="BP33" s="263"/>
      <c r="BQ33" s="263"/>
      <c r="BR33" s="263"/>
      <c r="BS33" s="263"/>
      <c r="BT33" s="263"/>
      <c r="BU33" s="263"/>
      <c r="BV33" s="263"/>
      <c r="BW33" s="263"/>
      <c r="BX33" s="263"/>
      <c r="BY33" s="263"/>
      <c r="BZ33" s="263"/>
      <c r="CA33" s="263"/>
      <c r="CB33" s="263"/>
      <c r="CC33" s="263"/>
      <c r="CD33" s="263"/>
      <c r="CE33" s="263">
        <f t="shared" si="1"/>
        <v>-3580021</v>
      </c>
      <c r="CF33" s="263"/>
      <c r="CG33" s="263"/>
      <c r="CH33" s="263"/>
      <c r="CI33" s="263"/>
      <c r="CJ33" s="263"/>
      <c r="CK33" s="263"/>
      <c r="CL33" s="263"/>
      <c r="CM33" s="263"/>
      <c r="CN33" s="263"/>
      <c r="CO33" s="263"/>
      <c r="CP33" s="263"/>
      <c r="CQ33" s="263"/>
      <c r="CR33" s="263"/>
      <c r="CS33" s="263"/>
      <c r="CT33" s="263"/>
      <c r="CU33" s="263"/>
      <c r="CV33" s="263"/>
    </row>
    <row r="34" spans="1:100" ht="25.5" customHeight="1">
      <c r="A34" s="264" t="s">
        <v>125</v>
      </c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5"/>
      <c r="AD34" s="265"/>
      <c r="AE34" s="265"/>
      <c r="AF34" s="265"/>
      <c r="AG34" s="266"/>
      <c r="AH34" s="266"/>
      <c r="AI34" s="266"/>
      <c r="AJ34" s="266"/>
      <c r="AK34" s="266"/>
      <c r="AL34" s="266"/>
      <c r="AM34" s="266"/>
      <c r="AN34" s="266"/>
      <c r="AO34" s="266"/>
      <c r="AP34" s="266"/>
      <c r="AQ34" s="266"/>
      <c r="AR34" s="266"/>
      <c r="AS34" s="267">
        <v>4769056</v>
      </c>
      <c r="AT34" s="267"/>
      <c r="AU34" s="267"/>
      <c r="AV34" s="267"/>
      <c r="AW34" s="267"/>
      <c r="AX34" s="267"/>
      <c r="AY34" s="267"/>
      <c r="AZ34" s="267"/>
      <c r="BA34" s="267"/>
      <c r="BB34" s="267"/>
      <c r="BC34" s="267"/>
      <c r="BD34" s="267"/>
      <c r="BE34" s="267"/>
      <c r="BF34" s="267"/>
      <c r="BG34" s="267"/>
      <c r="BH34" s="267"/>
      <c r="BI34" s="267"/>
      <c r="BJ34" s="267"/>
      <c r="BK34" s="267"/>
      <c r="BL34" s="267"/>
      <c r="BM34" s="267">
        <v>1189035</v>
      </c>
      <c r="BN34" s="267"/>
      <c r="BO34" s="267"/>
      <c r="BP34" s="267"/>
      <c r="BQ34" s="267"/>
      <c r="BR34" s="267"/>
      <c r="BS34" s="267"/>
      <c r="BT34" s="267"/>
      <c r="BU34" s="267"/>
      <c r="BV34" s="267"/>
      <c r="BW34" s="267"/>
      <c r="BX34" s="267"/>
      <c r="BY34" s="267"/>
      <c r="BZ34" s="267"/>
      <c r="CA34" s="267"/>
      <c r="CB34" s="267"/>
      <c r="CC34" s="267"/>
      <c r="CD34" s="267"/>
      <c r="CE34" s="258">
        <f t="shared" si="1"/>
        <v>-3580021</v>
      </c>
      <c r="CF34" s="258"/>
      <c r="CG34" s="258"/>
      <c r="CH34" s="258"/>
      <c r="CI34" s="258"/>
      <c r="CJ34" s="258"/>
      <c r="CK34" s="258"/>
      <c r="CL34" s="258"/>
      <c r="CM34" s="258"/>
      <c r="CN34" s="258"/>
      <c r="CO34" s="258"/>
      <c r="CP34" s="258"/>
      <c r="CQ34" s="258"/>
      <c r="CR34" s="258"/>
      <c r="CS34" s="258"/>
      <c r="CT34" s="258"/>
      <c r="CU34" s="258"/>
      <c r="CV34" s="258"/>
    </row>
    <row r="35" spans="1:100" ht="42.75" customHeight="1">
      <c r="A35" s="264" t="s">
        <v>77</v>
      </c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5"/>
      <c r="AD35" s="265"/>
      <c r="AE35" s="265"/>
      <c r="AF35" s="265"/>
      <c r="AG35" s="266"/>
      <c r="AH35" s="266"/>
      <c r="AI35" s="266"/>
      <c r="AJ35" s="266"/>
      <c r="AK35" s="266"/>
      <c r="AL35" s="266"/>
      <c r="AM35" s="266"/>
      <c r="AN35" s="266"/>
      <c r="AO35" s="266"/>
      <c r="AP35" s="266"/>
      <c r="AQ35" s="266"/>
      <c r="AR35" s="266"/>
      <c r="AS35" s="267">
        <v>19863532.879999999</v>
      </c>
      <c r="AT35" s="267"/>
      <c r="AU35" s="267"/>
      <c r="AV35" s="267"/>
      <c r="AW35" s="267"/>
      <c r="AX35" s="267"/>
      <c r="AY35" s="267"/>
      <c r="AZ35" s="267"/>
      <c r="BA35" s="267"/>
      <c r="BB35" s="267"/>
      <c r="BC35" s="267"/>
      <c r="BD35" s="267"/>
      <c r="BE35" s="267"/>
      <c r="BF35" s="267"/>
      <c r="BG35" s="267"/>
      <c r="BH35" s="267"/>
      <c r="BI35" s="267"/>
      <c r="BJ35" s="267"/>
      <c r="BK35" s="267"/>
      <c r="BL35" s="267"/>
      <c r="BM35" s="267">
        <v>0</v>
      </c>
      <c r="BN35" s="267"/>
      <c r="BO35" s="267"/>
      <c r="BP35" s="267"/>
      <c r="BQ35" s="267"/>
      <c r="BR35" s="267"/>
      <c r="BS35" s="267"/>
      <c r="BT35" s="267"/>
      <c r="BU35" s="267"/>
      <c r="BV35" s="267"/>
      <c r="BW35" s="267"/>
      <c r="BX35" s="267"/>
      <c r="BY35" s="267"/>
      <c r="BZ35" s="267"/>
      <c r="CA35" s="267"/>
      <c r="CB35" s="267"/>
      <c r="CC35" s="267"/>
      <c r="CD35" s="267"/>
      <c r="CE35" s="258">
        <f t="shared" si="1"/>
        <v>-19863532.879999999</v>
      </c>
      <c r="CF35" s="258"/>
      <c r="CG35" s="258"/>
      <c r="CH35" s="258"/>
      <c r="CI35" s="258"/>
      <c r="CJ35" s="258"/>
      <c r="CK35" s="258"/>
      <c r="CL35" s="258"/>
      <c r="CM35" s="258"/>
      <c r="CN35" s="258"/>
      <c r="CO35" s="258"/>
      <c r="CP35" s="258"/>
      <c r="CQ35" s="258"/>
      <c r="CR35" s="258"/>
      <c r="CS35" s="258"/>
      <c r="CT35" s="258"/>
      <c r="CU35" s="258"/>
      <c r="CV35" s="258"/>
    </row>
    <row r="36" spans="1:100" ht="35.25" customHeight="1">
      <c r="A36" s="264" t="s">
        <v>76</v>
      </c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5"/>
      <c r="AD36" s="265"/>
      <c r="AE36" s="265"/>
      <c r="AF36" s="265"/>
      <c r="AG36" s="266"/>
      <c r="AH36" s="266"/>
      <c r="AI36" s="266"/>
      <c r="AJ36" s="266"/>
      <c r="AK36" s="266"/>
      <c r="AL36" s="266"/>
      <c r="AM36" s="266"/>
      <c r="AN36" s="266"/>
      <c r="AO36" s="266"/>
      <c r="AP36" s="266"/>
      <c r="AQ36" s="266"/>
      <c r="AR36" s="266"/>
      <c r="AS36" s="267">
        <v>10297067.220000001</v>
      </c>
      <c r="AT36" s="267"/>
      <c r="AU36" s="267"/>
      <c r="AV36" s="267"/>
      <c r="AW36" s="267"/>
      <c r="AX36" s="267"/>
      <c r="AY36" s="267"/>
      <c r="AZ36" s="267"/>
      <c r="BA36" s="267"/>
      <c r="BB36" s="267"/>
      <c r="BC36" s="267"/>
      <c r="BD36" s="267"/>
      <c r="BE36" s="267"/>
      <c r="BF36" s="267"/>
      <c r="BG36" s="267"/>
      <c r="BH36" s="267"/>
      <c r="BI36" s="267"/>
      <c r="BJ36" s="267"/>
      <c r="BK36" s="267"/>
      <c r="BL36" s="267"/>
      <c r="BM36" s="267">
        <v>0</v>
      </c>
      <c r="BN36" s="267"/>
      <c r="BO36" s="267"/>
      <c r="BP36" s="267"/>
      <c r="BQ36" s="267"/>
      <c r="BR36" s="267"/>
      <c r="BS36" s="267"/>
      <c r="BT36" s="267"/>
      <c r="BU36" s="267"/>
      <c r="BV36" s="267"/>
      <c r="BW36" s="267"/>
      <c r="BX36" s="267"/>
      <c r="BY36" s="267"/>
      <c r="BZ36" s="267"/>
      <c r="CA36" s="267"/>
      <c r="CB36" s="267"/>
      <c r="CC36" s="267"/>
      <c r="CD36" s="267"/>
      <c r="CE36" s="258">
        <f t="shared" si="1"/>
        <v>-10297067.220000001</v>
      </c>
      <c r="CF36" s="258"/>
      <c r="CG36" s="258"/>
      <c r="CH36" s="258"/>
      <c r="CI36" s="258"/>
      <c r="CJ36" s="258"/>
      <c r="CK36" s="258"/>
      <c r="CL36" s="258"/>
      <c r="CM36" s="258"/>
      <c r="CN36" s="258"/>
      <c r="CO36" s="258"/>
      <c r="CP36" s="258"/>
      <c r="CQ36" s="258"/>
      <c r="CR36" s="258"/>
      <c r="CS36" s="258"/>
      <c r="CT36" s="258"/>
      <c r="CU36" s="258"/>
      <c r="CV36" s="258"/>
    </row>
    <row r="37" spans="1:100" ht="28.5" customHeight="1">
      <c r="A37" s="264" t="s">
        <v>137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1"/>
      <c r="X37" s="271"/>
      <c r="Y37" s="271"/>
      <c r="Z37" s="271"/>
      <c r="AA37" s="271"/>
      <c r="AB37" s="271"/>
      <c r="AC37" s="46"/>
      <c r="AD37" s="55"/>
      <c r="AE37" s="55"/>
      <c r="AF37" s="55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3">
        <v>1135400</v>
      </c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272"/>
      <c r="BJ37" s="272"/>
      <c r="BK37" s="43"/>
      <c r="BL37" s="43"/>
      <c r="BM37" s="273">
        <v>283851</v>
      </c>
      <c r="BN37" s="272"/>
      <c r="BO37" s="272"/>
      <c r="BP37" s="272"/>
      <c r="BQ37" s="272"/>
      <c r="BR37" s="272"/>
      <c r="BS37" s="272"/>
      <c r="BT37" s="272"/>
      <c r="BU37" s="272"/>
      <c r="BV37" s="272"/>
      <c r="BW37" s="272"/>
      <c r="BX37" s="272"/>
      <c r="BY37" s="272"/>
      <c r="BZ37" s="272"/>
      <c r="CA37" s="272"/>
      <c r="CB37" s="272"/>
      <c r="CC37" s="272"/>
      <c r="CD37" s="43"/>
      <c r="CE37" s="280">
        <f>BM37-AS37</f>
        <v>-851549</v>
      </c>
      <c r="CF37" s="272"/>
      <c r="CG37" s="272"/>
      <c r="CH37" s="272"/>
      <c r="CI37" s="272"/>
      <c r="CJ37" s="272"/>
      <c r="CK37" s="272"/>
      <c r="CL37" s="272"/>
      <c r="CM37" s="272"/>
      <c r="CN37" s="272"/>
      <c r="CO37" s="272"/>
      <c r="CP37" s="272"/>
      <c r="CQ37" s="272"/>
      <c r="CR37" s="272"/>
      <c r="CS37" s="272"/>
      <c r="CT37" s="272"/>
      <c r="CU37" s="272"/>
      <c r="CV37" s="272"/>
    </row>
    <row r="38" spans="1:100" ht="48" customHeight="1">
      <c r="A38" s="264" t="s">
        <v>126</v>
      </c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1"/>
      <c r="Y38" s="271"/>
      <c r="Z38" s="271"/>
      <c r="AA38" s="271"/>
      <c r="AB38" s="271"/>
      <c r="AC38" s="34"/>
      <c r="AD38" s="55"/>
      <c r="AE38" s="55"/>
      <c r="AF38" s="55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3">
        <v>49800</v>
      </c>
      <c r="AT38" s="272"/>
      <c r="AU38" s="272"/>
      <c r="AV38" s="272"/>
      <c r="AW38" s="272"/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272"/>
      <c r="BJ38" s="272"/>
      <c r="BK38" s="31"/>
      <c r="BL38" s="31"/>
      <c r="BM38" s="273">
        <v>13200</v>
      </c>
      <c r="BN38" s="272"/>
      <c r="BO38" s="272"/>
      <c r="BP38" s="272"/>
      <c r="BQ38" s="272"/>
      <c r="BR38" s="272"/>
      <c r="BS38" s="272"/>
      <c r="BT38" s="272"/>
      <c r="BU38" s="272"/>
      <c r="BV38" s="272"/>
      <c r="BW38" s="272"/>
      <c r="BX38" s="272"/>
      <c r="BY38" s="272"/>
      <c r="BZ38" s="272"/>
      <c r="CA38" s="272"/>
      <c r="CB38" s="272"/>
      <c r="CC38" s="272"/>
      <c r="CD38" s="31"/>
      <c r="CE38" s="280">
        <f>BM38-AS38</f>
        <v>-36600</v>
      </c>
      <c r="CF38" s="272"/>
      <c r="CG38" s="272"/>
      <c r="CH38" s="272"/>
      <c r="CI38" s="272"/>
      <c r="CJ38" s="272"/>
      <c r="CK38" s="272"/>
      <c r="CL38" s="272"/>
      <c r="CM38" s="272"/>
      <c r="CN38" s="272"/>
      <c r="CO38" s="272"/>
      <c r="CP38" s="272"/>
      <c r="CQ38" s="272"/>
      <c r="CR38" s="272"/>
      <c r="CS38" s="272"/>
      <c r="CT38" s="272"/>
      <c r="CU38" s="272"/>
      <c r="CV38" s="272"/>
    </row>
    <row r="39" spans="1:100" ht="23.25" customHeight="1">
      <c r="A39" s="260" t="s">
        <v>127</v>
      </c>
      <c r="B39" s="260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2"/>
      <c r="AD39" s="262"/>
      <c r="AE39" s="262"/>
      <c r="AF39" s="262"/>
      <c r="AG39" s="262"/>
      <c r="AH39" s="262"/>
      <c r="AI39" s="262"/>
      <c r="AJ39" s="262"/>
      <c r="AK39" s="262"/>
      <c r="AL39" s="262"/>
      <c r="AM39" s="262"/>
      <c r="AN39" s="262"/>
      <c r="AO39" s="262"/>
      <c r="AP39" s="262"/>
      <c r="AQ39" s="262"/>
      <c r="AR39" s="262"/>
      <c r="AS39" s="263">
        <f>SUM(AS40:BL43)</f>
        <v>8716200</v>
      </c>
      <c r="AT39" s="263"/>
      <c r="AU39" s="263"/>
      <c r="AV39" s="263"/>
      <c r="AW39" s="263"/>
      <c r="AX39" s="263"/>
      <c r="AY39" s="263"/>
      <c r="AZ39" s="263"/>
      <c r="BA39" s="263"/>
      <c r="BB39" s="263"/>
      <c r="BC39" s="263"/>
      <c r="BD39" s="263"/>
      <c r="BE39" s="263"/>
      <c r="BF39" s="263"/>
      <c r="BG39" s="263"/>
      <c r="BH39" s="263"/>
      <c r="BI39" s="263"/>
      <c r="BJ39" s="263"/>
      <c r="BK39" s="263"/>
      <c r="BL39" s="263"/>
      <c r="BM39" s="263">
        <f>SUM(BM40:CD43)</f>
        <v>492700</v>
      </c>
      <c r="BN39" s="263"/>
      <c r="BO39" s="263"/>
      <c r="BP39" s="263"/>
      <c r="BQ39" s="263"/>
      <c r="BR39" s="263"/>
      <c r="BS39" s="263"/>
      <c r="BT39" s="263"/>
      <c r="BU39" s="263"/>
      <c r="BV39" s="263"/>
      <c r="BW39" s="263"/>
      <c r="BX39" s="263"/>
      <c r="BY39" s="263"/>
      <c r="BZ39" s="263"/>
      <c r="CA39" s="263"/>
      <c r="CB39" s="263"/>
      <c r="CC39" s="263"/>
      <c r="CD39" s="263"/>
      <c r="CE39" s="263">
        <f t="shared" ref="CE39:CE44" si="2">BM39-AS39</f>
        <v>-8223500</v>
      </c>
      <c r="CF39" s="263"/>
      <c r="CG39" s="263"/>
      <c r="CH39" s="263"/>
      <c r="CI39" s="263"/>
      <c r="CJ39" s="263"/>
      <c r="CK39" s="263"/>
      <c r="CL39" s="263"/>
      <c r="CM39" s="263"/>
      <c r="CN39" s="263"/>
      <c r="CO39" s="263"/>
      <c r="CP39" s="263"/>
      <c r="CQ39" s="263"/>
      <c r="CR39" s="263"/>
      <c r="CS39" s="263"/>
      <c r="CT39" s="263"/>
      <c r="CU39" s="263"/>
      <c r="CV39" s="263"/>
    </row>
    <row r="40" spans="1:100" ht="45.75" customHeight="1">
      <c r="A40" s="264" t="s">
        <v>140</v>
      </c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271"/>
      <c r="Z40" s="271"/>
      <c r="AA40" s="271"/>
      <c r="AB40" s="271"/>
      <c r="AC40" s="34"/>
      <c r="AD40" s="55"/>
      <c r="AE40" s="55"/>
      <c r="AF40" s="55"/>
      <c r="AG40" s="275"/>
      <c r="AH40" s="275"/>
      <c r="AI40" s="275"/>
      <c r="AJ40" s="275"/>
      <c r="AK40" s="275"/>
      <c r="AL40" s="275"/>
      <c r="AM40" s="275"/>
      <c r="AN40" s="275"/>
      <c r="AO40" s="275"/>
      <c r="AP40" s="275"/>
      <c r="AQ40" s="275"/>
      <c r="AR40" s="275"/>
      <c r="AS40" s="273">
        <v>223100</v>
      </c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272"/>
      <c r="BJ40" s="272"/>
      <c r="BK40" s="36"/>
      <c r="BL40" s="36"/>
      <c r="BM40" s="273">
        <v>0</v>
      </c>
      <c r="BN40" s="272"/>
      <c r="BO40" s="272"/>
      <c r="BP40" s="272"/>
      <c r="BQ40" s="272"/>
      <c r="BR40" s="272"/>
      <c r="BS40" s="272"/>
      <c r="BT40" s="272"/>
      <c r="BU40" s="272"/>
      <c r="BV40" s="272"/>
      <c r="BW40" s="272"/>
      <c r="BX40" s="272"/>
      <c r="BY40" s="272"/>
      <c r="BZ40" s="272"/>
      <c r="CA40" s="272"/>
      <c r="CB40" s="272"/>
      <c r="CC40" s="272"/>
      <c r="CD40" s="36"/>
      <c r="CE40" s="273">
        <f t="shared" si="2"/>
        <v>-223100</v>
      </c>
      <c r="CF40" s="272"/>
      <c r="CG40" s="272"/>
      <c r="CH40" s="272"/>
      <c r="CI40" s="272"/>
      <c r="CJ40" s="272"/>
      <c r="CK40" s="272"/>
      <c r="CL40" s="272"/>
      <c r="CM40" s="272"/>
      <c r="CN40" s="272"/>
      <c r="CO40" s="272"/>
      <c r="CP40" s="272"/>
      <c r="CQ40" s="272"/>
      <c r="CR40" s="272"/>
      <c r="CS40" s="272"/>
      <c r="CT40" s="272"/>
      <c r="CU40" s="272"/>
      <c r="CV40" s="272"/>
    </row>
    <row r="41" spans="1:100" ht="39.75" customHeight="1">
      <c r="A41" s="264" t="s">
        <v>139</v>
      </c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265"/>
      <c r="AD41" s="265"/>
      <c r="AE41" s="265"/>
      <c r="AF41" s="265"/>
      <c r="AG41" s="266"/>
      <c r="AH41" s="266"/>
      <c r="AI41" s="266"/>
      <c r="AJ41" s="266"/>
      <c r="AK41" s="266"/>
      <c r="AL41" s="266"/>
      <c r="AM41" s="266"/>
      <c r="AN41" s="266"/>
      <c r="AO41" s="266"/>
      <c r="AP41" s="266"/>
      <c r="AQ41" s="266"/>
      <c r="AR41" s="266"/>
      <c r="AS41" s="267">
        <v>1000400</v>
      </c>
      <c r="AT41" s="267"/>
      <c r="AU41" s="267"/>
      <c r="AV41" s="267"/>
      <c r="AW41" s="267"/>
      <c r="AX41" s="267"/>
      <c r="AY41" s="267"/>
      <c r="AZ41" s="267"/>
      <c r="BA41" s="267"/>
      <c r="BB41" s="267"/>
      <c r="BC41" s="267"/>
      <c r="BD41" s="267"/>
      <c r="BE41" s="267"/>
      <c r="BF41" s="267"/>
      <c r="BG41" s="267"/>
      <c r="BH41" s="267"/>
      <c r="BI41" s="267"/>
      <c r="BJ41" s="267"/>
      <c r="BK41" s="267"/>
      <c r="BL41" s="267"/>
      <c r="BM41" s="267">
        <v>0</v>
      </c>
      <c r="BN41" s="267"/>
      <c r="BO41" s="267"/>
      <c r="BP41" s="267"/>
      <c r="BQ41" s="267"/>
      <c r="BR41" s="267"/>
      <c r="BS41" s="267"/>
      <c r="BT41" s="267"/>
      <c r="BU41" s="267"/>
      <c r="BV41" s="267"/>
      <c r="BW41" s="267"/>
      <c r="BX41" s="267"/>
      <c r="BY41" s="267"/>
      <c r="BZ41" s="267"/>
      <c r="CA41" s="267"/>
      <c r="CB41" s="267"/>
      <c r="CC41" s="267"/>
      <c r="CD41" s="267"/>
      <c r="CE41" s="267">
        <f t="shared" si="2"/>
        <v>-1000400</v>
      </c>
      <c r="CF41" s="268"/>
      <c r="CG41" s="268"/>
      <c r="CH41" s="268"/>
      <c r="CI41" s="268"/>
      <c r="CJ41" s="268"/>
      <c r="CK41" s="268"/>
      <c r="CL41" s="268"/>
      <c r="CM41" s="268"/>
      <c r="CN41" s="268"/>
      <c r="CO41" s="268"/>
      <c r="CP41" s="268"/>
      <c r="CQ41" s="268"/>
      <c r="CR41" s="268"/>
      <c r="CS41" s="268"/>
      <c r="CT41" s="268"/>
      <c r="CU41" s="268"/>
      <c r="CV41" s="268"/>
    </row>
    <row r="42" spans="1:100" ht="39" customHeight="1">
      <c r="A42" s="264" t="s">
        <v>128</v>
      </c>
      <c r="B42" s="271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71"/>
      <c r="X42" s="271"/>
      <c r="Y42" s="271"/>
      <c r="Z42" s="271"/>
      <c r="AA42" s="271"/>
      <c r="AB42" s="271"/>
      <c r="AC42" s="34"/>
      <c r="AD42" s="37"/>
      <c r="AE42" s="37"/>
      <c r="AF42" s="37"/>
      <c r="AG42" s="266"/>
      <c r="AH42" s="266"/>
      <c r="AI42" s="266"/>
      <c r="AJ42" s="266"/>
      <c r="AK42" s="266"/>
      <c r="AL42" s="266"/>
      <c r="AM42" s="266"/>
      <c r="AN42" s="266"/>
      <c r="AO42" s="266"/>
      <c r="AP42" s="266"/>
      <c r="AQ42" s="266"/>
      <c r="AR42" s="266"/>
      <c r="AS42" s="273">
        <v>7000000</v>
      </c>
      <c r="AT42" s="273"/>
      <c r="AU42" s="273"/>
      <c r="AV42" s="273"/>
      <c r="AW42" s="273"/>
      <c r="AX42" s="273"/>
      <c r="AY42" s="273"/>
      <c r="AZ42" s="273"/>
      <c r="BA42" s="273"/>
      <c r="BB42" s="273"/>
      <c r="BC42" s="273"/>
      <c r="BD42" s="273"/>
      <c r="BE42" s="273"/>
      <c r="BF42" s="273"/>
      <c r="BG42" s="273"/>
      <c r="BH42" s="273"/>
      <c r="BI42" s="273"/>
      <c r="BJ42" s="273"/>
      <c r="BK42" s="31"/>
      <c r="BL42" s="31"/>
      <c r="BM42" s="273">
        <v>0</v>
      </c>
      <c r="BN42" s="272"/>
      <c r="BO42" s="272"/>
      <c r="BP42" s="272"/>
      <c r="BQ42" s="272"/>
      <c r="BR42" s="272"/>
      <c r="BS42" s="272"/>
      <c r="BT42" s="272"/>
      <c r="BU42" s="272"/>
      <c r="BV42" s="272"/>
      <c r="BW42" s="272"/>
      <c r="BX42" s="272"/>
      <c r="BY42" s="272"/>
      <c r="BZ42" s="272"/>
      <c r="CA42" s="272"/>
      <c r="CB42" s="272"/>
      <c r="CC42" s="272"/>
      <c r="CD42" s="36"/>
      <c r="CE42" s="273">
        <f t="shared" si="2"/>
        <v>-7000000</v>
      </c>
      <c r="CF42" s="272"/>
      <c r="CG42" s="272"/>
      <c r="CH42" s="272"/>
      <c r="CI42" s="272"/>
      <c r="CJ42" s="272"/>
      <c r="CK42" s="272"/>
      <c r="CL42" s="272"/>
      <c r="CM42" s="272"/>
      <c r="CN42" s="272"/>
      <c r="CO42" s="272"/>
      <c r="CP42" s="272"/>
      <c r="CQ42" s="272"/>
      <c r="CR42" s="272"/>
      <c r="CS42" s="272"/>
      <c r="CT42" s="272"/>
      <c r="CU42" s="272"/>
      <c r="CV42" s="272"/>
    </row>
    <row r="43" spans="1:100" ht="34.5" customHeight="1">
      <c r="A43" s="264" t="s">
        <v>129</v>
      </c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1"/>
      <c r="X43" s="271"/>
      <c r="Y43" s="271"/>
      <c r="Z43" s="271"/>
      <c r="AA43" s="271"/>
      <c r="AB43" s="271"/>
      <c r="AC43" s="34"/>
      <c r="AD43" s="37"/>
      <c r="AE43" s="37"/>
      <c r="AF43" s="37"/>
      <c r="AG43" s="266"/>
      <c r="AH43" s="266"/>
      <c r="AI43" s="266"/>
      <c r="AJ43" s="266"/>
      <c r="AK43" s="266"/>
      <c r="AL43" s="266"/>
      <c r="AM43" s="266"/>
      <c r="AN43" s="266"/>
      <c r="AO43" s="266"/>
      <c r="AP43" s="266"/>
      <c r="AQ43" s="266"/>
      <c r="AR43" s="266"/>
      <c r="AS43" s="273">
        <v>492700</v>
      </c>
      <c r="AT43" s="273"/>
      <c r="AU43" s="273"/>
      <c r="AV43" s="273"/>
      <c r="AW43" s="273"/>
      <c r="AX43" s="273"/>
      <c r="AY43" s="273"/>
      <c r="AZ43" s="273"/>
      <c r="BA43" s="273"/>
      <c r="BB43" s="273"/>
      <c r="BC43" s="273"/>
      <c r="BD43" s="273"/>
      <c r="BE43" s="273"/>
      <c r="BF43" s="273"/>
      <c r="BG43" s="273"/>
      <c r="BH43" s="273"/>
      <c r="BI43" s="273"/>
      <c r="BJ43" s="273"/>
      <c r="BK43" s="31"/>
      <c r="BL43" s="31"/>
      <c r="BM43" s="273">
        <v>492700</v>
      </c>
      <c r="BN43" s="272"/>
      <c r="BO43" s="272"/>
      <c r="BP43" s="272"/>
      <c r="BQ43" s="272"/>
      <c r="BR43" s="272"/>
      <c r="BS43" s="272"/>
      <c r="BT43" s="272"/>
      <c r="BU43" s="272"/>
      <c r="BV43" s="272"/>
      <c r="BW43" s="272"/>
      <c r="BX43" s="272"/>
      <c r="BY43" s="272"/>
      <c r="BZ43" s="272"/>
      <c r="CA43" s="272"/>
      <c r="CB43" s="272"/>
      <c r="CC43" s="272"/>
      <c r="CD43" s="36"/>
      <c r="CE43" s="273">
        <f t="shared" si="2"/>
        <v>0</v>
      </c>
      <c r="CF43" s="272"/>
      <c r="CG43" s="272"/>
      <c r="CH43" s="272"/>
      <c r="CI43" s="272"/>
      <c r="CJ43" s="272"/>
      <c r="CK43" s="272"/>
      <c r="CL43" s="272"/>
      <c r="CM43" s="272"/>
      <c r="CN43" s="272"/>
      <c r="CO43" s="272"/>
      <c r="CP43" s="272"/>
      <c r="CQ43" s="272"/>
      <c r="CR43" s="272"/>
      <c r="CS43" s="272"/>
      <c r="CT43" s="272"/>
      <c r="CU43" s="272"/>
      <c r="CV43" s="272"/>
    </row>
    <row r="44" spans="1:100" ht="38.25" customHeight="1">
      <c r="A44" s="264" t="s">
        <v>138</v>
      </c>
      <c r="B44" s="271"/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34"/>
      <c r="AD44" s="37"/>
      <c r="AE44" s="37"/>
      <c r="AF44" s="37"/>
      <c r="AG44" s="266"/>
      <c r="AH44" s="266"/>
      <c r="AI44" s="266"/>
      <c r="AJ44" s="266"/>
      <c r="AK44" s="266"/>
      <c r="AL44" s="266"/>
      <c r="AM44" s="266"/>
      <c r="AN44" s="266"/>
      <c r="AO44" s="266"/>
      <c r="AP44" s="266"/>
      <c r="AQ44" s="266"/>
      <c r="AR44" s="266"/>
      <c r="AS44" s="273">
        <v>-0.2</v>
      </c>
      <c r="AT44" s="273"/>
      <c r="AU44" s="273"/>
      <c r="AV44" s="273"/>
      <c r="AW44" s="273"/>
      <c r="AX44" s="273"/>
      <c r="AY44" s="273"/>
      <c r="AZ44" s="273"/>
      <c r="BA44" s="273"/>
      <c r="BB44" s="273"/>
      <c r="BC44" s="273"/>
      <c r="BD44" s="273"/>
      <c r="BE44" s="273"/>
      <c r="BF44" s="273"/>
      <c r="BG44" s="273"/>
      <c r="BH44" s="273"/>
      <c r="BI44" s="273"/>
      <c r="BJ44" s="273"/>
      <c r="BK44" s="31"/>
      <c r="BL44" s="31"/>
      <c r="BM44" s="273">
        <v>-0.2</v>
      </c>
      <c r="BN44" s="272"/>
      <c r="BO44" s="272"/>
      <c r="BP44" s="272"/>
      <c r="BQ44" s="272"/>
      <c r="BR44" s="272"/>
      <c r="BS44" s="272"/>
      <c r="BT44" s="272"/>
      <c r="BU44" s="272"/>
      <c r="BV44" s="272"/>
      <c r="BW44" s="272"/>
      <c r="BX44" s="272"/>
      <c r="BY44" s="272"/>
      <c r="BZ44" s="272"/>
      <c r="CA44" s="272"/>
      <c r="CB44" s="272"/>
      <c r="CC44" s="272"/>
      <c r="CD44" s="36"/>
      <c r="CE44" s="273">
        <f t="shared" si="2"/>
        <v>0</v>
      </c>
      <c r="CF44" s="272"/>
      <c r="CG44" s="272"/>
      <c r="CH44" s="272"/>
      <c r="CI44" s="272"/>
      <c r="CJ44" s="272"/>
      <c r="CK44" s="272"/>
      <c r="CL44" s="272"/>
      <c r="CM44" s="272"/>
      <c r="CN44" s="272"/>
      <c r="CO44" s="272"/>
      <c r="CP44" s="272"/>
      <c r="CQ44" s="272"/>
      <c r="CR44" s="272"/>
      <c r="CS44" s="272"/>
      <c r="CT44" s="272"/>
      <c r="CU44" s="272"/>
      <c r="CV44" s="272"/>
    </row>
    <row r="45" spans="1:100" ht="21" customHeight="1" thickBot="1">
      <c r="A45" s="249" t="s">
        <v>131</v>
      </c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62"/>
      <c r="AD45" s="25"/>
      <c r="AE45" s="25"/>
      <c r="AF45" s="25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285">
        <f>SUM(AS47:BL67)</f>
        <v>85772925.510000005</v>
      </c>
      <c r="AT45" s="285"/>
      <c r="AU45" s="285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39"/>
      <c r="BL45" s="39"/>
      <c r="BM45" s="285">
        <f>SUM(BM47:CD67)</f>
        <v>7839948.7800000003</v>
      </c>
      <c r="BN45" s="285"/>
      <c r="BO45" s="285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5"/>
      <c r="CE45" s="66">
        <f>BM45-AS45</f>
        <v>-77932976.730000004</v>
      </c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</row>
    <row r="46" spans="1:100" ht="14.25" customHeight="1">
      <c r="A46" s="253" t="s">
        <v>104</v>
      </c>
      <c r="B46" s="253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56"/>
      <c r="AD46" s="57"/>
      <c r="AE46" s="57"/>
      <c r="AF46" s="57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283"/>
      <c r="AT46" s="283"/>
      <c r="AU46" s="283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60"/>
      <c r="BL46" s="60"/>
      <c r="BM46" s="283"/>
      <c r="BN46" s="283"/>
      <c r="BO46" s="283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61"/>
      <c r="CE46" s="59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</row>
    <row r="47" spans="1:100" ht="32.25" customHeight="1">
      <c r="A47" s="281" t="s">
        <v>132</v>
      </c>
      <c r="B47" s="281"/>
      <c r="C47" s="281"/>
      <c r="D47" s="281"/>
      <c r="E47" s="281"/>
      <c r="F47" s="281"/>
      <c r="G47" s="281"/>
      <c r="H47" s="281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4"/>
      <c r="AD47" s="37"/>
      <c r="AE47" s="37"/>
      <c r="AF47" s="37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73">
        <v>691356</v>
      </c>
      <c r="AT47" s="273"/>
      <c r="AU47" s="273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1"/>
      <c r="BL47" s="31"/>
      <c r="BM47" s="273">
        <v>167039.07</v>
      </c>
      <c r="BN47" s="273"/>
      <c r="BO47" s="273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6"/>
      <c r="CE47" s="35">
        <f>BM47-AS47</f>
        <v>-524316.92999999993</v>
      </c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</row>
    <row r="48" spans="1:100" ht="23.25" customHeight="1">
      <c r="A48" s="281" t="s">
        <v>133</v>
      </c>
      <c r="B48" s="281"/>
      <c r="C48" s="281"/>
      <c r="D48" s="281"/>
      <c r="E48" s="281"/>
      <c r="F48" s="281"/>
      <c r="G48" s="281"/>
      <c r="H48" s="281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4"/>
      <c r="AD48" s="37"/>
      <c r="AE48" s="37"/>
      <c r="AF48" s="37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73">
        <v>828627</v>
      </c>
      <c r="AT48" s="273"/>
      <c r="AU48" s="273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1"/>
      <c r="BL48" s="31"/>
      <c r="BM48" s="273">
        <v>206661.78</v>
      </c>
      <c r="BN48" s="273"/>
      <c r="BO48" s="273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6"/>
      <c r="CE48" s="35">
        <f>BM48-AS48</f>
        <v>-621965.22</v>
      </c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</row>
    <row r="49" spans="1:100" ht="19.5" customHeight="1">
      <c r="A49" s="281" t="s">
        <v>134</v>
      </c>
      <c r="B49" s="281"/>
      <c r="C49" s="281"/>
      <c r="D49" s="281"/>
      <c r="E49" s="281"/>
      <c r="F49" s="281"/>
      <c r="G49" s="281"/>
      <c r="H49" s="281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4"/>
      <c r="AD49" s="37"/>
      <c r="AE49" s="37"/>
      <c r="AF49" s="37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73">
        <v>11689909.33</v>
      </c>
      <c r="AT49" s="273"/>
      <c r="AU49" s="273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1"/>
      <c r="BL49" s="31"/>
      <c r="BM49" s="273">
        <v>2203431.4</v>
      </c>
      <c r="BN49" s="273"/>
      <c r="BO49" s="273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6"/>
      <c r="CE49" s="35">
        <f>BM49-AS49</f>
        <v>-9486477.9299999997</v>
      </c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</row>
    <row r="50" spans="1:100">
      <c r="A50" s="281" t="s">
        <v>141</v>
      </c>
      <c r="B50" s="281"/>
      <c r="C50" s="281"/>
      <c r="D50" s="281"/>
      <c r="E50" s="281"/>
      <c r="F50" s="281"/>
      <c r="G50" s="281"/>
      <c r="H50" s="281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6"/>
      <c r="AD50" s="41"/>
      <c r="AE50" s="41"/>
      <c r="AF50" s="41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273">
        <v>1135400</v>
      </c>
      <c r="AT50" s="273"/>
      <c r="AU50" s="273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3"/>
      <c r="BL50" s="43"/>
      <c r="BM50" s="273">
        <v>299253.21999999997</v>
      </c>
      <c r="BN50" s="273"/>
      <c r="BO50" s="273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4"/>
      <c r="CE50" s="40">
        <f t="shared" ref="CE50" si="3">BM50-AS50</f>
        <v>-836146.78</v>
      </c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</row>
    <row r="51" spans="1:100" ht="24.75" customHeight="1">
      <c r="A51" s="281" t="s">
        <v>84</v>
      </c>
      <c r="B51" s="281"/>
      <c r="C51" s="281"/>
      <c r="D51" s="281"/>
      <c r="E51" s="281"/>
      <c r="F51" s="281"/>
      <c r="G51" s="281"/>
      <c r="H51" s="281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4"/>
      <c r="AD51" s="37"/>
      <c r="AE51" s="37"/>
      <c r="AF51" s="37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73">
        <v>46212.95</v>
      </c>
      <c r="AT51" s="273"/>
      <c r="AU51" s="273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1"/>
      <c r="BL51" s="31"/>
      <c r="BM51" s="273">
        <v>23106</v>
      </c>
      <c r="BN51" s="273"/>
      <c r="BO51" s="273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6"/>
      <c r="CE51" s="35">
        <f t="shared" ref="CE51:CE58" si="4">BM51-AS51</f>
        <v>-23106.949999999997</v>
      </c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</row>
    <row r="52" spans="1:100">
      <c r="A52" s="281" t="s">
        <v>85</v>
      </c>
      <c r="B52" s="281"/>
      <c r="C52" s="281"/>
      <c r="D52" s="281"/>
      <c r="E52" s="281"/>
      <c r="F52" s="281"/>
      <c r="G52" s="281"/>
      <c r="H52" s="281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4"/>
      <c r="AD52" s="37"/>
      <c r="AE52" s="37"/>
      <c r="AF52" s="37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73">
        <v>200000</v>
      </c>
      <c r="AT52" s="273"/>
      <c r="AU52" s="273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1"/>
      <c r="BL52" s="31"/>
      <c r="BM52" s="273"/>
      <c r="BN52" s="273"/>
      <c r="BO52" s="273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6"/>
      <c r="CE52" s="35">
        <f t="shared" si="4"/>
        <v>-200000</v>
      </c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</row>
    <row r="53" spans="1:100" ht="25.5" customHeight="1">
      <c r="A53" s="264" t="s">
        <v>135</v>
      </c>
      <c r="B53" s="264"/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  <c r="S53" s="264"/>
      <c r="T53" s="264"/>
      <c r="U53" s="264"/>
      <c r="V53" s="264"/>
      <c r="W53" s="264"/>
      <c r="X53" s="264"/>
      <c r="Y53" s="264"/>
      <c r="Z53" s="264"/>
      <c r="AA53" s="264"/>
      <c r="AB53" s="264"/>
      <c r="AC53" s="282"/>
      <c r="AD53" s="282"/>
      <c r="AE53" s="282"/>
      <c r="AF53" s="282"/>
      <c r="AG53" s="266"/>
      <c r="AH53" s="266"/>
      <c r="AI53" s="266"/>
      <c r="AJ53" s="266"/>
      <c r="AK53" s="266"/>
      <c r="AL53" s="266"/>
      <c r="AM53" s="266"/>
      <c r="AN53" s="266"/>
      <c r="AO53" s="266"/>
      <c r="AP53" s="266"/>
      <c r="AQ53" s="266"/>
      <c r="AR53" s="266"/>
      <c r="AS53" s="267">
        <v>8668445.1699999999</v>
      </c>
      <c r="AT53" s="267"/>
      <c r="AU53" s="267"/>
      <c r="AV53" s="267"/>
      <c r="AW53" s="267"/>
      <c r="AX53" s="267"/>
      <c r="AY53" s="267"/>
      <c r="AZ53" s="267"/>
      <c r="BA53" s="267"/>
      <c r="BB53" s="267"/>
      <c r="BC53" s="267"/>
      <c r="BD53" s="267"/>
      <c r="BE53" s="267"/>
      <c r="BF53" s="267"/>
      <c r="BG53" s="267"/>
      <c r="BH53" s="267"/>
      <c r="BI53" s="267"/>
      <c r="BJ53" s="267"/>
      <c r="BK53" s="267"/>
      <c r="BL53" s="267"/>
      <c r="BM53" s="267">
        <v>1499187.69</v>
      </c>
      <c r="BN53" s="267"/>
      <c r="BO53" s="267"/>
      <c r="BP53" s="267"/>
      <c r="BQ53" s="267"/>
      <c r="BR53" s="267"/>
      <c r="BS53" s="267"/>
      <c r="BT53" s="267"/>
      <c r="BU53" s="267"/>
      <c r="BV53" s="267"/>
      <c r="BW53" s="267"/>
      <c r="BX53" s="267"/>
      <c r="BY53" s="267"/>
      <c r="BZ53" s="267"/>
      <c r="CA53" s="267"/>
      <c r="CB53" s="267"/>
      <c r="CC53" s="267"/>
      <c r="CD53" s="267"/>
      <c r="CE53" s="35">
        <f t="shared" si="4"/>
        <v>-7169257.4800000004</v>
      </c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</row>
    <row r="54" spans="1:100" ht="21.75" customHeight="1">
      <c r="A54" s="281" t="s">
        <v>87</v>
      </c>
      <c r="B54" s="281"/>
      <c r="C54" s="281"/>
      <c r="D54" s="281"/>
      <c r="E54" s="281"/>
      <c r="F54" s="281"/>
      <c r="G54" s="281"/>
      <c r="H54" s="281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4"/>
      <c r="AD54" s="37"/>
      <c r="AE54" s="37"/>
      <c r="AF54" s="37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73">
        <v>122000</v>
      </c>
      <c r="AT54" s="273"/>
      <c r="AU54" s="273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1"/>
      <c r="BL54" s="31"/>
      <c r="BM54" s="273">
        <v>0</v>
      </c>
      <c r="BN54" s="273"/>
      <c r="BO54" s="273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6"/>
      <c r="CE54" s="35">
        <f t="shared" si="4"/>
        <v>-122000</v>
      </c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</row>
    <row r="55" spans="1:100" ht="23.25" customHeight="1">
      <c r="A55" s="281" t="s">
        <v>88</v>
      </c>
      <c r="B55" s="281"/>
      <c r="C55" s="281"/>
      <c r="D55" s="281"/>
      <c r="E55" s="281"/>
      <c r="F55" s="281"/>
      <c r="G55" s="281"/>
      <c r="H55" s="281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4"/>
      <c r="AD55" s="37"/>
      <c r="AE55" s="37"/>
      <c r="AF55" s="37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73">
        <v>17000</v>
      </c>
      <c r="AT55" s="273"/>
      <c r="AU55" s="273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1"/>
      <c r="BL55" s="31"/>
      <c r="BM55" s="273">
        <v>0</v>
      </c>
      <c r="BN55" s="273"/>
      <c r="BO55" s="273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6"/>
      <c r="CE55" s="35">
        <f t="shared" si="4"/>
        <v>-17000</v>
      </c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</row>
    <row r="56" spans="1:100" ht="19.5" customHeight="1">
      <c r="A56" s="281" t="s">
        <v>89</v>
      </c>
      <c r="B56" s="281"/>
      <c r="C56" s="281"/>
      <c r="D56" s="281"/>
      <c r="E56" s="281"/>
      <c r="F56" s="281"/>
      <c r="G56" s="281"/>
      <c r="H56" s="281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4"/>
      <c r="AD56" s="37"/>
      <c r="AE56" s="37"/>
      <c r="AF56" s="37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73">
        <v>140000</v>
      </c>
      <c r="AT56" s="273"/>
      <c r="AU56" s="273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1"/>
      <c r="BL56" s="31"/>
      <c r="BM56" s="273">
        <v>48000</v>
      </c>
      <c r="BN56" s="273"/>
      <c r="BO56" s="273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6"/>
      <c r="CE56" s="35">
        <f t="shared" si="4"/>
        <v>-92000</v>
      </c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</row>
    <row r="57" spans="1:100">
      <c r="A57" s="281" t="s">
        <v>14</v>
      </c>
      <c r="B57" s="281"/>
      <c r="C57" s="281"/>
      <c r="D57" s="281"/>
      <c r="E57" s="281"/>
      <c r="F57" s="281"/>
      <c r="G57" s="281"/>
      <c r="H57" s="281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4"/>
      <c r="AD57" s="37"/>
      <c r="AE57" s="37"/>
      <c r="AF57" s="37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73">
        <v>830000</v>
      </c>
      <c r="AT57" s="273"/>
      <c r="AU57" s="273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1"/>
      <c r="BL57" s="31"/>
      <c r="BM57" s="273">
        <v>96091.18</v>
      </c>
      <c r="BN57" s="273"/>
      <c r="BO57" s="273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6"/>
      <c r="CE57" s="35">
        <f t="shared" si="4"/>
        <v>-733908.82000000007</v>
      </c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</row>
    <row r="58" spans="1:100">
      <c r="A58" s="281" t="s">
        <v>90</v>
      </c>
      <c r="B58" s="281"/>
      <c r="C58" s="281"/>
      <c r="D58" s="281"/>
      <c r="E58" s="281"/>
      <c r="F58" s="281"/>
      <c r="G58" s="281"/>
      <c r="H58" s="281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4"/>
      <c r="AD58" s="37"/>
      <c r="AE58" s="37"/>
      <c r="AF58" s="37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73">
        <v>15606171</v>
      </c>
      <c r="AT58" s="273"/>
      <c r="AU58" s="273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1"/>
      <c r="BL58" s="31"/>
      <c r="BM58" s="273">
        <v>696083</v>
      </c>
      <c r="BN58" s="273"/>
      <c r="BO58" s="273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6"/>
      <c r="CE58" s="35">
        <f t="shared" si="4"/>
        <v>-14910088</v>
      </c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</row>
    <row r="59" spans="1:100">
      <c r="A59" s="287" t="s">
        <v>91</v>
      </c>
      <c r="B59" s="287"/>
      <c r="C59" s="287"/>
      <c r="D59" s="287"/>
      <c r="E59" s="287"/>
      <c r="F59" s="287"/>
      <c r="G59" s="287"/>
      <c r="H59" s="287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4"/>
      <c r="AD59" s="37"/>
      <c r="AE59" s="37"/>
      <c r="AF59" s="37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73">
        <v>31927905.559999999</v>
      </c>
      <c r="AT59" s="273"/>
      <c r="AU59" s="273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1"/>
      <c r="BL59" s="31"/>
      <c r="BM59" s="273">
        <v>125864.4</v>
      </c>
      <c r="BN59" s="273"/>
      <c r="BO59" s="273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6"/>
      <c r="CE59" s="35">
        <f t="shared" ref="CE59:CE67" si="5">BM59-AS59</f>
        <v>-31802041.16</v>
      </c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</row>
    <row r="60" spans="1:100">
      <c r="A60" s="287" t="s">
        <v>92</v>
      </c>
      <c r="B60" s="287"/>
      <c r="C60" s="287"/>
      <c r="D60" s="287"/>
      <c r="E60" s="287"/>
      <c r="F60" s="287"/>
      <c r="G60" s="287"/>
      <c r="H60" s="28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282"/>
      <c r="AD60" s="282"/>
      <c r="AE60" s="282"/>
      <c r="AF60" s="282"/>
      <c r="AG60" s="266"/>
      <c r="AH60" s="266"/>
      <c r="AI60" s="266"/>
      <c r="AJ60" s="266"/>
      <c r="AK60" s="266"/>
      <c r="AL60" s="266"/>
      <c r="AM60" s="266"/>
      <c r="AN60" s="266"/>
      <c r="AO60" s="266"/>
      <c r="AP60" s="266"/>
      <c r="AQ60" s="266"/>
      <c r="AR60" s="266"/>
      <c r="AS60" s="267">
        <v>1813803.9</v>
      </c>
      <c r="AT60" s="267"/>
      <c r="AU60" s="267"/>
      <c r="AV60" s="267"/>
      <c r="AW60" s="267"/>
      <c r="AX60" s="267"/>
      <c r="AY60" s="267"/>
      <c r="AZ60" s="267"/>
      <c r="BA60" s="267"/>
      <c r="BB60" s="267"/>
      <c r="BC60" s="267"/>
      <c r="BD60" s="267"/>
      <c r="BE60" s="267"/>
      <c r="BF60" s="267"/>
      <c r="BG60" s="267"/>
      <c r="BH60" s="267"/>
      <c r="BI60" s="267"/>
      <c r="BJ60" s="267"/>
      <c r="BK60" s="267"/>
      <c r="BL60" s="267"/>
      <c r="BM60" s="267">
        <v>0</v>
      </c>
      <c r="BN60" s="267"/>
      <c r="BO60" s="267"/>
      <c r="BP60" s="267"/>
      <c r="BQ60" s="267"/>
      <c r="BR60" s="267"/>
      <c r="BS60" s="267"/>
      <c r="BT60" s="267"/>
      <c r="BU60" s="267"/>
      <c r="BV60" s="267"/>
      <c r="BW60" s="267"/>
      <c r="BX60" s="267"/>
      <c r="BY60" s="267"/>
      <c r="BZ60" s="267"/>
      <c r="CA60" s="267"/>
      <c r="CB60" s="267"/>
      <c r="CC60" s="267"/>
      <c r="CD60" s="267"/>
      <c r="CE60" s="31">
        <f t="shared" si="5"/>
        <v>-1813803.9</v>
      </c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</row>
    <row r="61" spans="1:100" ht="21.75" customHeight="1">
      <c r="A61" s="287" t="s">
        <v>93</v>
      </c>
      <c r="B61" s="287"/>
      <c r="C61" s="287"/>
      <c r="D61" s="287"/>
      <c r="E61" s="287"/>
      <c r="F61" s="287"/>
      <c r="G61" s="287"/>
      <c r="H61" s="287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4"/>
      <c r="AD61" s="37"/>
      <c r="AE61" s="37"/>
      <c r="AF61" s="37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73">
        <v>9542094.5999999996</v>
      </c>
      <c r="AT61" s="273"/>
      <c r="AU61" s="273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1"/>
      <c r="BL61" s="31"/>
      <c r="BM61" s="273">
        <v>1445524.59</v>
      </c>
      <c r="BN61" s="273"/>
      <c r="BO61" s="273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6"/>
      <c r="CE61" s="35">
        <f t="shared" si="5"/>
        <v>-8096570.0099999998</v>
      </c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</row>
    <row r="62" spans="1:100" ht="23.25" customHeight="1">
      <c r="A62" s="270" t="s">
        <v>142</v>
      </c>
      <c r="B62" s="270"/>
      <c r="C62" s="270"/>
      <c r="D62" s="270"/>
      <c r="E62" s="270"/>
      <c r="F62" s="270"/>
      <c r="G62" s="270"/>
      <c r="H62" s="270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4"/>
      <c r="AD62" s="37"/>
      <c r="AE62" s="37"/>
      <c r="AF62" s="37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73">
        <v>50000</v>
      </c>
      <c r="AT62" s="273"/>
      <c r="AU62" s="273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1"/>
      <c r="BL62" s="31"/>
      <c r="BM62" s="273">
        <v>0</v>
      </c>
      <c r="BN62" s="273"/>
      <c r="BO62" s="273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6"/>
      <c r="CE62" s="35">
        <f t="shared" si="5"/>
        <v>-50000</v>
      </c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</row>
    <row r="63" spans="1:100" ht="19.5" customHeight="1">
      <c r="A63" s="270" t="s">
        <v>136</v>
      </c>
      <c r="B63" s="270"/>
      <c r="C63" s="270"/>
      <c r="D63" s="270"/>
      <c r="E63" s="270"/>
      <c r="F63" s="270"/>
      <c r="G63" s="270"/>
      <c r="H63" s="270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4"/>
      <c r="AD63" s="37"/>
      <c r="AE63" s="37"/>
      <c r="AF63" s="37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73">
        <v>300000</v>
      </c>
      <c r="AT63" s="273"/>
      <c r="AU63" s="273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1"/>
      <c r="BL63" s="31"/>
      <c r="BM63" s="273">
        <v>112500</v>
      </c>
      <c r="BN63" s="273"/>
      <c r="BO63" s="273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6"/>
      <c r="CE63" s="35">
        <f t="shared" si="5"/>
        <v>-187500</v>
      </c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</row>
    <row r="64" spans="1:100">
      <c r="A64" s="270" t="s">
        <v>97</v>
      </c>
      <c r="B64" s="270"/>
      <c r="C64" s="270"/>
      <c r="D64" s="270"/>
      <c r="E64" s="270"/>
      <c r="F64" s="270"/>
      <c r="G64" s="270"/>
      <c r="H64" s="270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4"/>
      <c r="AD64" s="37"/>
      <c r="AE64" s="37"/>
      <c r="AF64" s="37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73">
        <v>1450000</v>
      </c>
      <c r="AT64" s="273"/>
      <c r="AU64" s="273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1"/>
      <c r="BL64" s="31"/>
      <c r="BM64" s="273">
        <v>322250</v>
      </c>
      <c r="BN64" s="273"/>
      <c r="BO64" s="273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6"/>
      <c r="CE64" s="35">
        <f t="shared" si="5"/>
        <v>-1127750</v>
      </c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</row>
    <row r="65" spans="1:100">
      <c r="A65" s="270" t="s">
        <v>96</v>
      </c>
      <c r="B65" s="270"/>
      <c r="C65" s="270"/>
      <c r="D65" s="270"/>
      <c r="E65" s="270"/>
      <c r="F65" s="270"/>
      <c r="G65" s="270"/>
      <c r="H65" s="270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4"/>
      <c r="AD65" s="37"/>
      <c r="AE65" s="37"/>
      <c r="AF65" s="37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73">
        <v>30000</v>
      </c>
      <c r="AT65" s="273"/>
      <c r="AU65" s="273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1"/>
      <c r="BL65" s="31"/>
      <c r="BM65" s="273">
        <v>5256.45</v>
      </c>
      <c r="BN65" s="273"/>
      <c r="BO65" s="273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6"/>
      <c r="CE65" s="35">
        <f t="shared" si="5"/>
        <v>-24743.55</v>
      </c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</row>
    <row r="66" spans="1:100">
      <c r="A66" s="270" t="s">
        <v>95</v>
      </c>
      <c r="B66" s="270"/>
      <c r="C66" s="270"/>
      <c r="D66" s="270"/>
      <c r="E66" s="270"/>
      <c r="F66" s="270"/>
      <c r="G66" s="270"/>
      <c r="H66" s="270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282"/>
      <c r="AD66" s="282"/>
      <c r="AE66" s="282"/>
      <c r="AF66" s="282"/>
      <c r="AG66" s="266"/>
      <c r="AH66" s="266"/>
      <c r="AI66" s="266"/>
      <c r="AJ66" s="266"/>
      <c r="AK66" s="266"/>
      <c r="AL66" s="266"/>
      <c r="AM66" s="266"/>
      <c r="AN66" s="266"/>
      <c r="AO66" s="266"/>
      <c r="AP66" s="266"/>
      <c r="AQ66" s="266"/>
      <c r="AR66" s="266"/>
      <c r="AS66" s="267">
        <v>150000</v>
      </c>
      <c r="AT66" s="267"/>
      <c r="AU66" s="267"/>
      <c r="AV66" s="267"/>
      <c r="AW66" s="267"/>
      <c r="AX66" s="267"/>
      <c r="AY66" s="267"/>
      <c r="AZ66" s="267"/>
      <c r="BA66" s="267"/>
      <c r="BB66" s="267"/>
      <c r="BC66" s="267"/>
      <c r="BD66" s="267"/>
      <c r="BE66" s="267"/>
      <c r="BF66" s="267"/>
      <c r="BG66" s="267"/>
      <c r="BH66" s="267"/>
      <c r="BI66" s="267"/>
      <c r="BJ66" s="267"/>
      <c r="BK66" s="267"/>
      <c r="BL66" s="267"/>
      <c r="BM66" s="267">
        <v>97000</v>
      </c>
      <c r="BN66" s="267"/>
      <c r="BO66" s="267"/>
      <c r="BP66" s="267"/>
      <c r="BQ66" s="267"/>
      <c r="BR66" s="267"/>
      <c r="BS66" s="267"/>
      <c r="BT66" s="267"/>
      <c r="BU66" s="267"/>
      <c r="BV66" s="267"/>
      <c r="BW66" s="267"/>
      <c r="BX66" s="267"/>
      <c r="BY66" s="267"/>
      <c r="BZ66" s="267"/>
      <c r="CA66" s="267"/>
      <c r="CB66" s="267"/>
      <c r="CC66" s="267"/>
      <c r="CD66" s="267"/>
      <c r="CE66" s="31">
        <f t="shared" si="5"/>
        <v>-53000</v>
      </c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</row>
    <row r="67" spans="1:100" ht="12.75" customHeight="1">
      <c r="A67" s="291" t="s">
        <v>143</v>
      </c>
      <c r="B67" s="292"/>
      <c r="C67" s="292"/>
      <c r="D67" s="292"/>
      <c r="E67" s="292"/>
      <c r="F67" s="292"/>
      <c r="G67" s="292"/>
      <c r="H67" s="29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4"/>
      <c r="AD67" s="37"/>
      <c r="AE67" s="37"/>
      <c r="AF67" s="37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88">
        <v>534000</v>
      </c>
      <c r="AT67" s="289"/>
      <c r="AU67" s="290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1"/>
      <c r="BL67" s="31"/>
      <c r="BM67" s="288">
        <v>492700</v>
      </c>
      <c r="BN67" s="289"/>
      <c r="BO67" s="290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6"/>
      <c r="CE67" s="35">
        <f t="shared" si="5"/>
        <v>-41300</v>
      </c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</row>
    <row r="68" spans="1:100">
      <c r="A68" s="284"/>
      <c r="B68" s="284"/>
      <c r="C68" s="284"/>
      <c r="D68" s="284"/>
      <c r="E68" s="284"/>
      <c r="F68" s="284"/>
      <c r="G68" s="284"/>
      <c r="H68" s="28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</row>
    <row r="69" spans="1:100">
      <c r="A69" s="286"/>
      <c r="B69" s="286"/>
      <c r="C69" s="286"/>
      <c r="D69" s="286"/>
      <c r="E69" s="286"/>
      <c r="F69" s="286"/>
      <c r="G69" s="286"/>
      <c r="H69" s="286"/>
    </row>
    <row r="70" spans="1:100">
      <c r="A70" s="27"/>
      <c r="B70" s="27"/>
      <c r="C70" s="27"/>
      <c r="D70" s="27"/>
      <c r="E70" s="27"/>
      <c r="F70" s="27"/>
      <c r="G70" s="27"/>
      <c r="H70" s="27"/>
    </row>
  </sheetData>
  <mergeCells count="318">
    <mergeCell ref="AS50:AU50"/>
    <mergeCell ref="BM50:BO50"/>
    <mergeCell ref="A69:H69"/>
    <mergeCell ref="AS67:AU67"/>
    <mergeCell ref="BM67:BO67"/>
    <mergeCell ref="AS63:AU63"/>
    <mergeCell ref="B1:BM1"/>
    <mergeCell ref="A60:H60"/>
    <mergeCell ref="A61:H61"/>
    <mergeCell ref="A63:H63"/>
    <mergeCell ref="A65:H65"/>
    <mergeCell ref="AS65:AU65"/>
    <mergeCell ref="BM65:BO65"/>
    <mergeCell ref="A66:H66"/>
    <mergeCell ref="AC66:AF66"/>
    <mergeCell ref="AG66:AR66"/>
    <mergeCell ref="AS66:BL66"/>
    <mergeCell ref="BM66:CD66"/>
    <mergeCell ref="A58:H58"/>
    <mergeCell ref="AS58:AU58"/>
    <mergeCell ref="BM58:BO58"/>
    <mergeCell ref="A68:H68"/>
    <mergeCell ref="AS64:AU64"/>
    <mergeCell ref="BM64:BO64"/>
    <mergeCell ref="AS61:AU61"/>
    <mergeCell ref="BM61:BO61"/>
    <mergeCell ref="A67:H67"/>
    <mergeCell ref="AS45:AU45"/>
    <mergeCell ref="BM45:BO45"/>
    <mergeCell ref="A45:AB45"/>
    <mergeCell ref="A47:H47"/>
    <mergeCell ref="AS47:AU47"/>
    <mergeCell ref="BM47:BO47"/>
    <mergeCell ref="A48:H48"/>
    <mergeCell ref="AS48:AU48"/>
    <mergeCell ref="BM48:BO48"/>
    <mergeCell ref="A56:H56"/>
    <mergeCell ref="AS56:AU56"/>
    <mergeCell ref="BM56:BO56"/>
    <mergeCell ref="A57:H57"/>
    <mergeCell ref="AS57:AU57"/>
    <mergeCell ref="BM57:BO57"/>
    <mergeCell ref="A59:H59"/>
    <mergeCell ref="A55:H55"/>
    <mergeCell ref="AS55:AU55"/>
    <mergeCell ref="BM63:BO63"/>
    <mergeCell ref="AS46:AU46"/>
    <mergeCell ref="BM46:BO46"/>
    <mergeCell ref="A64:H64"/>
    <mergeCell ref="A44:AB44"/>
    <mergeCell ref="AG44:AR44"/>
    <mergeCell ref="AS44:BJ44"/>
    <mergeCell ref="BM44:CC44"/>
    <mergeCell ref="BM51:BO51"/>
    <mergeCell ref="A62:H62"/>
    <mergeCell ref="AS59:AU59"/>
    <mergeCell ref="BM59:BO59"/>
    <mergeCell ref="AC60:AF60"/>
    <mergeCell ref="AG60:AR60"/>
    <mergeCell ref="AS62:AU62"/>
    <mergeCell ref="BM62:BO62"/>
    <mergeCell ref="A46:AB46"/>
    <mergeCell ref="A49:H49"/>
    <mergeCell ref="AS49:AU49"/>
    <mergeCell ref="BM49:BO49"/>
    <mergeCell ref="A51:H51"/>
    <mergeCell ref="AS51:AU51"/>
    <mergeCell ref="BM55:BO55"/>
    <mergeCell ref="A50:H50"/>
    <mergeCell ref="CE43:CV43"/>
    <mergeCell ref="CE44:CV44"/>
    <mergeCell ref="AS60:BL60"/>
    <mergeCell ref="BM60:CD60"/>
    <mergeCell ref="A52:H52"/>
    <mergeCell ref="AS52:AU52"/>
    <mergeCell ref="BM52:BO52"/>
    <mergeCell ref="A53:AB53"/>
    <mergeCell ref="AC53:AF53"/>
    <mergeCell ref="AG53:AR53"/>
    <mergeCell ref="AS53:BL53"/>
    <mergeCell ref="BM53:CD53"/>
    <mergeCell ref="A54:H54"/>
    <mergeCell ref="AS54:AU54"/>
    <mergeCell ref="BM54:BO54"/>
    <mergeCell ref="A43:AB43"/>
    <mergeCell ref="AG43:AR43"/>
    <mergeCell ref="AS43:BJ43"/>
    <mergeCell ref="BM43:CC43"/>
    <mergeCell ref="A41:AB41"/>
    <mergeCell ref="AC41:AF41"/>
    <mergeCell ref="AG41:AR41"/>
    <mergeCell ref="AS41:BL41"/>
    <mergeCell ref="BM41:CD41"/>
    <mergeCell ref="CE41:CV41"/>
    <mergeCell ref="A42:AB42"/>
    <mergeCell ref="AG42:AR42"/>
    <mergeCell ref="AS42:BJ42"/>
    <mergeCell ref="BM42:CC42"/>
    <mergeCell ref="CE42:CV42"/>
    <mergeCell ref="A39:AB39"/>
    <mergeCell ref="AC39:AF39"/>
    <mergeCell ref="AG39:AR39"/>
    <mergeCell ref="AS39:BL39"/>
    <mergeCell ref="BM39:CD39"/>
    <mergeCell ref="CE39:CV39"/>
    <mergeCell ref="A40:AB40"/>
    <mergeCell ref="AG40:AR40"/>
    <mergeCell ref="AS40:BJ40"/>
    <mergeCell ref="BM40:CC40"/>
    <mergeCell ref="CE40:CV40"/>
    <mergeCell ref="A38:AB38"/>
    <mergeCell ref="AG38:AR38"/>
    <mergeCell ref="AS38:BJ38"/>
    <mergeCell ref="BM38:CC38"/>
    <mergeCell ref="CE38:CV38"/>
    <mergeCell ref="A36:AB36"/>
    <mergeCell ref="AC36:AF36"/>
    <mergeCell ref="AG36:AR36"/>
    <mergeCell ref="AS36:BL36"/>
    <mergeCell ref="BM36:CD36"/>
    <mergeCell ref="A37:AB37"/>
    <mergeCell ref="AG37:AR37"/>
    <mergeCell ref="AS37:BJ37"/>
    <mergeCell ref="BM37:CC37"/>
    <mergeCell ref="CE37:CV37"/>
    <mergeCell ref="A34:AB34"/>
    <mergeCell ref="AC34:AF34"/>
    <mergeCell ref="AG34:AR34"/>
    <mergeCell ref="AS34:BL34"/>
    <mergeCell ref="BM34:CD34"/>
    <mergeCell ref="CE34:CV34"/>
    <mergeCell ref="CE36:CV36"/>
    <mergeCell ref="A35:AB35"/>
    <mergeCell ref="AC35:AF35"/>
    <mergeCell ref="AG35:AR35"/>
    <mergeCell ref="AS35:BL35"/>
    <mergeCell ref="BM35:CD35"/>
    <mergeCell ref="CE35:CV35"/>
    <mergeCell ref="A32:AB32"/>
    <mergeCell ref="AC32:AF32"/>
    <mergeCell ref="AG32:AR32"/>
    <mergeCell ref="AS32:BL32"/>
    <mergeCell ref="BM32:CD32"/>
    <mergeCell ref="CE32:CV32"/>
    <mergeCell ref="A33:AB33"/>
    <mergeCell ref="AC33:AF33"/>
    <mergeCell ref="AG33:AR33"/>
    <mergeCell ref="AS33:BL33"/>
    <mergeCell ref="BM33:CD33"/>
    <mergeCell ref="CE33:CV33"/>
    <mergeCell ref="A30:AB30"/>
    <mergeCell ref="AC30:AF30"/>
    <mergeCell ref="AG30:AR30"/>
    <mergeCell ref="AS30:BL30"/>
    <mergeCell ref="BM30:CD30"/>
    <mergeCell ref="CE30:CV30"/>
    <mergeCell ref="A31:AB31"/>
    <mergeCell ref="AC31:AF31"/>
    <mergeCell ref="AG31:AR31"/>
    <mergeCell ref="AS31:BL31"/>
    <mergeCell ref="BM31:CD31"/>
    <mergeCell ref="CE31:CV31"/>
    <mergeCell ref="A28:AB28"/>
    <mergeCell ref="AC28:AF28"/>
    <mergeCell ref="AG28:AR28"/>
    <mergeCell ref="AS28:BL28"/>
    <mergeCell ref="BM28:CD28"/>
    <mergeCell ref="CE28:CV28"/>
    <mergeCell ref="A29:AB29"/>
    <mergeCell ref="AC29:AF29"/>
    <mergeCell ref="AG29:AR29"/>
    <mergeCell ref="AS29:BL29"/>
    <mergeCell ref="BM29:CD29"/>
    <mergeCell ref="CE29:CV29"/>
    <mergeCell ref="CE25:CV25"/>
    <mergeCell ref="A24:AB24"/>
    <mergeCell ref="AG24:AR24"/>
    <mergeCell ref="AS24:BJ24"/>
    <mergeCell ref="BM24:CC24"/>
    <mergeCell ref="CE24:CV24"/>
    <mergeCell ref="A26:AB26"/>
    <mergeCell ref="AG26:AR26"/>
    <mergeCell ref="AS26:BJ26"/>
    <mergeCell ref="BM26:CC26"/>
    <mergeCell ref="CE26:CV26"/>
    <mergeCell ref="A25:AB25"/>
    <mergeCell ref="AC25:AF25"/>
    <mergeCell ref="AG25:AR25"/>
    <mergeCell ref="AS25:BL25"/>
    <mergeCell ref="BM25:CD25"/>
    <mergeCell ref="A22:AB22"/>
    <mergeCell ref="AC22:AF22"/>
    <mergeCell ref="AG22:AR22"/>
    <mergeCell ref="AS22:BL22"/>
    <mergeCell ref="BM22:CD22"/>
    <mergeCell ref="CE22:CV22"/>
    <mergeCell ref="A23:AB23"/>
    <mergeCell ref="AG23:AR23"/>
    <mergeCell ref="AS23:BJ23"/>
    <mergeCell ref="BM23:CC23"/>
    <mergeCell ref="CE23:CV23"/>
    <mergeCell ref="A20:AB20"/>
    <mergeCell ref="AC20:AF20"/>
    <mergeCell ref="AG20:AR20"/>
    <mergeCell ref="AS20:BL20"/>
    <mergeCell ref="BM20:CD20"/>
    <mergeCell ref="CE20:CV20"/>
    <mergeCell ref="A21:AB21"/>
    <mergeCell ref="AC21:AF21"/>
    <mergeCell ref="AG21:AR21"/>
    <mergeCell ref="AS21:BL21"/>
    <mergeCell ref="BM21:CD21"/>
    <mergeCell ref="CE21:CV21"/>
    <mergeCell ref="A18:AB18"/>
    <mergeCell ref="AC18:AF18"/>
    <mergeCell ref="AG18:AR18"/>
    <mergeCell ref="AS18:BL18"/>
    <mergeCell ref="BM18:CD18"/>
    <mergeCell ref="CE18:CV18"/>
    <mergeCell ref="A19:AB19"/>
    <mergeCell ref="AC19:AF19"/>
    <mergeCell ref="AG19:AR19"/>
    <mergeCell ref="AS19:BL19"/>
    <mergeCell ref="BM19:CD19"/>
    <mergeCell ref="CE19:CV19"/>
    <mergeCell ref="A16:AB16"/>
    <mergeCell ref="AC16:AF16"/>
    <mergeCell ref="AG16:AR16"/>
    <mergeCell ref="AS16:BL16"/>
    <mergeCell ref="BM16:CD16"/>
    <mergeCell ref="CE16:CV16"/>
    <mergeCell ref="A17:AB17"/>
    <mergeCell ref="AC17:AF17"/>
    <mergeCell ref="AG17:AR17"/>
    <mergeCell ref="AS17:BL17"/>
    <mergeCell ref="BM17:CD17"/>
    <mergeCell ref="CE17:CV17"/>
    <mergeCell ref="A14:AB14"/>
    <mergeCell ref="AC14:AF14"/>
    <mergeCell ref="AG14:AR14"/>
    <mergeCell ref="AS14:BL14"/>
    <mergeCell ref="BM14:CD14"/>
    <mergeCell ref="CE14:CV14"/>
    <mergeCell ref="A15:AB15"/>
    <mergeCell ref="AC15:AF15"/>
    <mergeCell ref="AG15:AR15"/>
    <mergeCell ref="AS15:BL15"/>
    <mergeCell ref="BM15:CD15"/>
    <mergeCell ref="CE15:CV15"/>
    <mergeCell ref="A12:AB12"/>
    <mergeCell ref="AC12:AF12"/>
    <mergeCell ref="AG12:AR12"/>
    <mergeCell ref="AS12:BL12"/>
    <mergeCell ref="BM12:CD12"/>
    <mergeCell ref="CE12:CV12"/>
    <mergeCell ref="A13:AB13"/>
    <mergeCell ref="AC13:AF13"/>
    <mergeCell ref="AG13:AR13"/>
    <mergeCell ref="AS13:BL13"/>
    <mergeCell ref="BM13:CD13"/>
    <mergeCell ref="CE13:CV13"/>
    <mergeCell ref="A10:AB10"/>
    <mergeCell ref="AC10:AF10"/>
    <mergeCell ref="AG10:AR10"/>
    <mergeCell ref="AS10:BL10"/>
    <mergeCell ref="BM10:CD10"/>
    <mergeCell ref="CE10:CV10"/>
    <mergeCell ref="A11:AB11"/>
    <mergeCell ref="AC11:AF11"/>
    <mergeCell ref="AG11:AR11"/>
    <mergeCell ref="AS11:BL11"/>
    <mergeCell ref="BM11:CD11"/>
    <mergeCell ref="CE11:CV11"/>
    <mergeCell ref="A8:AB8"/>
    <mergeCell ref="AC8:AF8"/>
    <mergeCell ref="AG8:AR8"/>
    <mergeCell ref="AS8:BL8"/>
    <mergeCell ref="BM8:CD8"/>
    <mergeCell ref="CE8:CV8"/>
    <mergeCell ref="A9:AB9"/>
    <mergeCell ref="AC9:AF9"/>
    <mergeCell ref="AG9:AR9"/>
    <mergeCell ref="AS9:BL9"/>
    <mergeCell ref="BM9:CD9"/>
    <mergeCell ref="CE9:CV9"/>
    <mergeCell ref="AS6:BL6"/>
    <mergeCell ref="BM6:CD6"/>
    <mergeCell ref="CE6:CV6"/>
    <mergeCell ref="A7:AB7"/>
    <mergeCell ref="AC7:AF7"/>
    <mergeCell ref="AG7:AR7"/>
    <mergeCell ref="AS7:BL7"/>
    <mergeCell ref="BM7:CD7"/>
    <mergeCell ref="CE7:CV7"/>
    <mergeCell ref="A27:H27"/>
    <mergeCell ref="AS27:AU27"/>
    <mergeCell ref="BM27:BO27"/>
    <mergeCell ref="A3:AB3"/>
    <mergeCell ref="AC3:AF3"/>
    <mergeCell ref="AG3:AR3"/>
    <mergeCell ref="AS3:BL3"/>
    <mergeCell ref="BM3:CD3"/>
    <mergeCell ref="CE3:CV3"/>
    <mergeCell ref="A4:AB4"/>
    <mergeCell ref="AC4:AF4"/>
    <mergeCell ref="AG4:AR4"/>
    <mergeCell ref="AS4:BL4"/>
    <mergeCell ref="BM4:CD4"/>
    <mergeCell ref="CE4:CV4"/>
    <mergeCell ref="A5:AB5"/>
    <mergeCell ref="AC5:AF5"/>
    <mergeCell ref="AG5:AR5"/>
    <mergeCell ref="AS5:BL5"/>
    <mergeCell ref="BM5:CD5"/>
    <mergeCell ref="CE5:CV5"/>
    <mergeCell ref="A6:AB6"/>
    <mergeCell ref="AC6:AF6"/>
    <mergeCell ref="AG6:AR6"/>
  </mergeCells>
  <pageMargins left="0.7" right="0.7" top="0.75" bottom="0.75" header="0.3" footer="0.3"/>
  <pageSetup paperSize="9" scale="6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ф.0503164,0503166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Prof-RomanovaAA</dc:creator>
  <cp:lastModifiedBy>GhostGGG</cp:lastModifiedBy>
  <cp:lastPrinted>2017-02-08T04:37:43Z</cp:lastPrinted>
  <dcterms:created xsi:type="dcterms:W3CDTF">2007-09-26T10:24:08Z</dcterms:created>
  <dcterms:modified xsi:type="dcterms:W3CDTF">2017-05-18T09:27:02Z</dcterms:modified>
</cp:coreProperties>
</file>