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32" windowWidth="12120" windowHeight="7416" tabRatio="790"/>
  </bookViews>
  <sheets>
    <sheet name="Лист1" sheetId="30" r:id="rId1"/>
  </sheets>
  <calcPr calcId="144525"/>
</workbook>
</file>

<file path=xl/calcChain.xml><?xml version="1.0" encoding="utf-8"?>
<calcChain xmlns="http://schemas.openxmlformats.org/spreadsheetml/2006/main">
  <c r="AS7" i="30" l="1"/>
  <c r="CE31" i="30"/>
  <c r="BM39" i="30" l="1"/>
  <c r="AS39" i="30"/>
  <c r="CE46" i="30"/>
  <c r="CE45" i="30"/>
  <c r="CE44" i="30"/>
  <c r="BM21" i="30"/>
  <c r="CE70" i="30" l="1"/>
  <c r="CE53" i="30"/>
  <c r="CE38" i="30"/>
  <c r="CE37" i="30"/>
  <c r="BM48" i="30"/>
  <c r="AS48" i="30"/>
  <c r="CE68" i="30"/>
  <c r="CE69" i="30"/>
  <c r="CE67" i="30"/>
  <c r="CE66" i="30"/>
  <c r="CE65" i="30"/>
  <c r="CE64" i="30"/>
  <c r="CE62" i="30"/>
  <c r="CE61" i="30"/>
  <c r="CE60" i="30"/>
  <c r="CE59" i="30"/>
  <c r="CE54" i="30"/>
  <c r="CE55" i="30"/>
  <c r="CE56" i="30"/>
  <c r="CE57" i="30"/>
  <c r="CE58" i="30"/>
  <c r="CE52" i="30"/>
  <c r="CE50" i="30"/>
  <c r="CE51" i="30"/>
  <c r="CE63" i="30"/>
  <c r="BM8" i="30"/>
  <c r="CE43" i="30"/>
  <c r="CE47" i="30"/>
  <c r="CE42" i="30"/>
  <c r="CE40" i="30"/>
  <c r="CE27" i="30"/>
  <c r="CE26" i="30"/>
  <c r="CE24" i="30"/>
  <c r="CE23" i="30"/>
  <c r="CE41" i="30"/>
  <c r="CE36" i="30"/>
  <c r="CE35" i="30"/>
  <c r="CE34" i="30"/>
  <c r="BM33" i="30"/>
  <c r="BM32" i="30" s="1"/>
  <c r="AS33" i="30"/>
  <c r="AS32" i="30" s="1"/>
  <c r="CE30" i="30"/>
  <c r="CE29" i="30"/>
  <c r="CE28" i="30"/>
  <c r="CE25" i="30"/>
  <c r="CE22" i="30"/>
  <c r="BM19" i="30"/>
  <c r="AS21" i="30"/>
  <c r="AS19" i="30" s="1"/>
  <c r="CE20" i="30"/>
  <c r="CE18" i="30"/>
  <c r="CE17" i="30"/>
  <c r="CE16" i="30"/>
  <c r="CE15" i="30"/>
  <c r="CE14" i="30"/>
  <c r="CE13" i="30"/>
  <c r="BM12" i="30"/>
  <c r="AS12" i="30"/>
  <c r="CE11" i="30"/>
  <c r="CE10" i="30"/>
  <c r="CE9" i="30"/>
  <c r="AS8" i="30"/>
  <c r="CE21" i="30" l="1"/>
  <c r="CE8" i="30"/>
  <c r="BM7" i="30"/>
  <c r="CE32" i="30"/>
  <c r="CE48" i="30"/>
  <c r="CE12" i="30"/>
  <c r="CE39" i="30"/>
  <c r="CE33" i="30"/>
  <c r="CE19" i="30"/>
  <c r="CE7" i="30" l="1"/>
  <c r="AS5" i="30"/>
  <c r="BM5" i="30"/>
  <c r="CE5" i="30" l="1"/>
</calcChain>
</file>

<file path=xl/sharedStrings.xml><?xml version="1.0" encoding="utf-8"?>
<sst xmlns="http://schemas.openxmlformats.org/spreadsheetml/2006/main" count="72" uniqueCount="69">
  <si>
    <t>Транспорт</t>
  </si>
  <si>
    <t>Единый сельхозналог</t>
  </si>
  <si>
    <t>Земельный налог с организаций</t>
  </si>
  <si>
    <t>Земельный налог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</si>
  <si>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</si>
  <si>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</si>
  <si>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</si>
  <si>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</si>
  <si>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</si>
  <si>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</si>
  <si>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</si>
  <si>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</si>
  <si>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Водное хозяйство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</si>
  <si>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</si>
  <si>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</si>
  <si>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</si>
  <si>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</si>
  <si>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физической культуры и спорта</t>
  </si>
  <si>
    <t>Пенсионное обеспечение</t>
  </si>
  <si>
    <t>Культура</t>
  </si>
  <si>
    <t>Наименование показателя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</si>
  <si>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</si>
  <si>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</si>
  <si>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</si>
  <si>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</si>
  <si>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</si>
  <si>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 xml:space="preserve"> </t>
  </si>
  <si>
    <t>СОБСТВЕННЫЕ ДОХОДЫ</t>
  </si>
  <si>
    <t xml:space="preserve">НДФЛ </t>
  </si>
  <si>
    <t>НДФЛ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228НК РФ</t>
  </si>
  <si>
    <t>НДФЛ с   доходов, полученных от осуществления  деятельности ф/л, зарегистрированными  в качестве  индивидуальных  предпринимателей,                      нотариусов,  занимающихся  частной  практикой, адвокатов,  учредивших  адвокатские  кабинеты, и  других лиц, занимающихся  частной  практикой  в соответствии со ст. 227 НК РФ</t>
  </si>
  <si>
    <t>НДФЛ  с   доходов, полученных ф/л в соответствии  со ст.228   НК РФ</t>
  </si>
  <si>
    <t>Налоги на товары(работы,услуги), реализуемые на торритории РФ</t>
  </si>
  <si>
    <t>Доходы от уплаты акцизов на дизельное топливо,зачисляемые в консолидированные бюджеты субъектов РФ</t>
  </si>
  <si>
    <t>Доходы от уплаты акцизов на моторные масла для дизельныхи (или) карбюраторных(инжекторных)двигателей,зачисляемые в консолидированные бюджеты субъектов РФ</t>
  </si>
  <si>
    <t>Доходы от уплаты акцизов на автомобильный бензин,производимый на территории РФ,зачисляемые в консолидированные бюджеты субъектов РФ</t>
  </si>
  <si>
    <t>Доходы от уплаты акцизов на прямогонный бензин,производимый на территории РФ,зачисляемые в консолидированные бюджеты субъектов РФ</t>
  </si>
  <si>
    <t>Налог на имущество физ.лиц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</si>
  <si>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расположены в границах городских поселений, а так 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</si>
  <si>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</si>
  <si>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</si>
  <si>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</si>
  <si>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участков,государственная собственность на которые не разграничена</t>
  </si>
  <si>
    <t>Невыясненные поступления, зачисляемые в бюджеты городских поселений</t>
  </si>
  <si>
    <t>Безвозмездные поступления</t>
  </si>
  <si>
    <t>Дотации бюджетам поселений на выравнивание уровня бюджетной обеспеченности</t>
  </si>
  <si>
    <t>Дотации бюджетам поселений на выравнивание уровня бюджетной обеспеченности из  регионального ФФП</t>
  </si>
  <si>
    <t>Субвенции бюджетам городских поселений на выполнение передаваемых полномочий субъектов Российской Федерации (субвенции на осуществление государственных полномочий по созданию и обеспечению деятельности административных комиссий)</t>
  </si>
  <si>
    <t>Прочие межбюджетные трансферты,передаваемые бюджетам  поселений</t>
  </si>
  <si>
    <t>Прочие межбюджетные трансферты, (передаваемые бюджетам бюджетам городских поселений на ремонт автомобильных дорог)</t>
  </si>
  <si>
    <t>Прочие межбюджетные трансферты, (передаваемые бюджетам  городских поселений на подготовку генеральных планов)</t>
  </si>
  <si>
    <t>Доходы от реализации имущзества, находящегося в государственной и муниципальной собственности</t>
  </si>
  <si>
    <t>Расходы бюджета - всего</t>
  </si>
  <si>
    <t>Функционирование законодательных (представительных) органов власти и представительных органов муниципальных образований</t>
  </si>
  <si>
    <t>Функционирование высшего должностного лиуа субъекта Российской Федерации и муниципального образования</t>
  </si>
  <si>
    <t>Функционирование местных администраций</t>
  </si>
  <si>
    <t>Другие общегосударственные расходы</t>
  </si>
  <si>
    <t>Молодежная политика и оздоровление детей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</si>
  <si>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</si>
  <si>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</si>
  <si>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 на содержание автомобильных дорог</t>
  </si>
  <si>
    <t>Прочие межбюджетные трансферты , передаваемые бюджетам городских поселений ( на реализацию мероприятий направленныхна повышение безопасности дорожного движения)</t>
  </si>
  <si>
    <t>Осуществление полномочий по первичному воинскому учету</t>
  </si>
  <si>
    <t>Другие вопросы в области жилищно-коммунального хозяйства</t>
  </si>
  <si>
    <t>Другие вопросы  в области национальной экономике</t>
  </si>
  <si>
    <t>Прочие межбюджетные трансферты, (передаваемые бюджетам  городских поселений на кап.ремонт сетей)</t>
  </si>
  <si>
    <t>Иные межбюджетные трансферты на реализацию проектов по благоустройству территорий поселений (грант ж/д парк)</t>
  </si>
  <si>
    <t>Иные межбюджетные трансферты на передачу полномочий Администрации Иланского района на актуализацию документов территориального планирования и градостроительного зонирования за счет средств краевого бюджета</t>
  </si>
  <si>
    <t>Исполнение бюджета города Иланский Иланского района за 4 квартал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</si>
</sst>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Arial Cyr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9" xfId="0" applyNumberFormat="1" applyFont="1" applyBorder="1" applyAlignment="1">
      <alignment horizontal="center"/>
    </xf>
    <xf numFmtId="0" fontId="2" fillId="0" borderId="0" xfId="0" applyFont="1" applyAlignment="1"/>
    <xf numFmtId="0" fontId="5" fillId="0" borderId="8" xfId="0" applyFont="1" applyBorder="1" applyAlignment="1">
      <alignment wrapText="1"/>
    </xf>
    <xf numFmtId="49" fontId="10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2" fontId="4" fillId="0" borderId="9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2" fontId="8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left" wrapText="1"/>
    </xf>
    <xf numFmtId="2" fontId="4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2" fontId="1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73"/>
  <sheetViews>
    <sheetView tabSelected="1" view="pageBreakPreview" zoomScale="86" zoomScaleSheetLayoutView="86" workbookViewId="0">
      <selection activeCell="AT82" sqref="AT82"/>
    </sheetView>
  </sheetViews>
  <sheetFormatPr defaultRowHeight="13.2" x14ac:dyDescent="0.25"/>
  <cols>
    <col min="8" max="8" width="4" customWidth="1"/>
    <col min="9" max="38" width="9.109375" hidden="1" customWidth="1"/>
    <col min="39" max="39" width="8.88671875" hidden="1" customWidth="1"/>
    <col min="40" max="44" width="9.109375" hidden="1" customWidth="1"/>
    <col min="47" max="47" width="3.88671875" customWidth="1"/>
    <col min="48" max="50" width="9.109375" hidden="1" customWidth="1"/>
    <col min="51" max="51" width="8.88671875" hidden="1" customWidth="1"/>
    <col min="52" max="64" width="9.109375" hidden="1" customWidth="1"/>
    <col min="67" max="67" width="1.5546875" customWidth="1"/>
    <col min="68" max="69" width="9.109375" hidden="1" customWidth="1"/>
    <col min="70" max="70" width="4.88671875" hidden="1" customWidth="1"/>
    <col min="71" max="82" width="9.109375" hidden="1" customWidth="1"/>
    <col min="83" max="83" width="16.6640625" customWidth="1"/>
    <col min="84" max="84" width="0.5546875" customWidth="1"/>
    <col min="85" max="87" width="9.109375" hidden="1" customWidth="1"/>
    <col min="88" max="88" width="6.44140625" hidden="1" customWidth="1"/>
    <col min="89" max="100" width="9.109375" hidden="1" customWidth="1"/>
    <col min="101" max="101" width="1.5546875" customWidth="1"/>
    <col min="102" max="110" width="9.109375" hidden="1" customWidth="1"/>
    <col min="111" max="111" width="1.5546875" hidden="1" customWidth="1"/>
    <col min="112" max="126" width="9.109375" hidden="1" customWidth="1"/>
  </cols>
  <sheetData>
    <row r="1" spans="1:126" x14ac:dyDescent="0.25">
      <c r="B1" s="49" t="s">
        <v>68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</row>
    <row r="3" spans="1:126" x14ac:dyDescent="0.25">
      <c r="A3" s="48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 t="s">
        <v>21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22</v>
      </c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 t="s">
        <v>23</v>
      </c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47"/>
    </row>
    <row r="4" spans="1:126" x14ac:dyDescent="0.25">
      <c r="A4" s="94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>
        <v>4</v>
      </c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>
        <v>5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>
        <v>6</v>
      </c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6"/>
    </row>
    <row r="5" spans="1:126" ht="13.8" thickBot="1" x14ac:dyDescent="0.3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8">
        <f>AS7+AS32</f>
        <v>61321337.849999994</v>
      </c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8">
        <f>BM7+BM32</f>
        <v>62526012.870000005</v>
      </c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8">
        <f>BM5-AS5</f>
        <v>1204675.0200000107</v>
      </c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</row>
    <row r="6" spans="1:126" x14ac:dyDescent="0.25">
      <c r="A6" s="71" t="s">
        <v>25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 t="s">
        <v>26</v>
      </c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</row>
    <row r="7" spans="1:126" x14ac:dyDescent="0.25">
      <c r="A7" s="89" t="s">
        <v>27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79">
        <f>AS9+AS10+AS17+AS18+AS19+AS25+AS29+AS11+AS30+AS28+AS12+AS23+AS24+AS26+AS27+AS31</f>
        <v>40189148.049999997</v>
      </c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79">
        <f>BM9+BM10+BM17+BM18+BM19+BM25+BM29+BM11+BM30+BM28+BM12+BM26+BM24+BM23+BM31+BM27</f>
        <v>41424079.07</v>
      </c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79">
        <f t="shared" ref="CE7:CE22" si="0">BM7-AS7</f>
        <v>1234931.0200000033</v>
      </c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</row>
    <row r="8" spans="1:126" x14ac:dyDescent="0.25">
      <c r="A8" s="74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87"/>
      <c r="AD8" s="87"/>
      <c r="AE8" s="87"/>
      <c r="AF8" s="87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6">
        <f>AS9+AS11+AS10</f>
        <v>27855503.579999998</v>
      </c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>
        <f>BM9+BM11+BM10</f>
        <v>28711513.02</v>
      </c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>
        <f t="shared" si="0"/>
        <v>856009.44000000134</v>
      </c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</row>
    <row r="9" spans="1:126" ht="38.25" customHeight="1" x14ac:dyDescent="0.25">
      <c r="A9" s="52" t="s">
        <v>29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72"/>
      <c r="AD9" s="72"/>
      <c r="AE9" s="72"/>
      <c r="AF9" s="72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66">
        <v>27780621.739999998</v>
      </c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66">
        <v>28625616.949999999</v>
      </c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66">
        <f t="shared" si="0"/>
        <v>844995.21000000089</v>
      </c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</row>
    <row r="10" spans="1:126" ht="46.5" customHeight="1" x14ac:dyDescent="0.25">
      <c r="A10" s="52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66">
        <v>7593.6</v>
      </c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>
        <v>7581.42</v>
      </c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>
        <f t="shared" si="0"/>
        <v>-12.180000000000291</v>
      </c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</row>
    <row r="11" spans="1:126" ht="20.25" customHeight="1" x14ac:dyDescent="0.25">
      <c r="A11" s="86" t="s">
        <v>31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6">
        <v>67288.240000000005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>
        <v>78314.649999999994</v>
      </c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>
        <f t="shared" si="0"/>
        <v>11026.409999999989</v>
      </c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</row>
    <row r="12" spans="1:126" ht="15.75" customHeight="1" x14ac:dyDescent="0.25">
      <c r="A12" s="74" t="s">
        <v>32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54"/>
      <c r="AD12" s="54"/>
      <c r="AE12" s="54"/>
      <c r="AF12" s="54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9">
        <f>SUM(AS13:BL16)</f>
        <v>803492.17</v>
      </c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>
        <f>SUM(BM13:CD16)</f>
        <v>832761.38</v>
      </c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>
        <f t="shared" si="0"/>
        <v>29269.209999999963</v>
      </c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</row>
    <row r="13" spans="1:126" ht="25.5" customHeight="1" x14ac:dyDescent="0.25">
      <c r="A13" s="52" t="s">
        <v>33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66">
        <v>319929.18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>
        <v>342181.12</v>
      </c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>
        <f t="shared" si="0"/>
        <v>22251.940000000002</v>
      </c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</row>
    <row r="14" spans="1:126" ht="29.25" customHeight="1" x14ac:dyDescent="0.25">
      <c r="A14" s="64" t="s">
        <v>34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66">
        <v>3367.95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>
        <v>3473.73</v>
      </c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>
        <f t="shared" si="0"/>
        <v>105.7800000000002</v>
      </c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</row>
    <row r="15" spans="1:126" ht="27" customHeight="1" x14ac:dyDescent="0.25">
      <c r="A15" s="52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66">
        <v>540541.61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>
        <v>553378.92000000004</v>
      </c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>
        <f t="shared" si="0"/>
        <v>12837.310000000056</v>
      </c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</row>
    <row r="16" spans="1:126" ht="30.75" customHeight="1" x14ac:dyDescent="0.25">
      <c r="A16" s="52" t="s">
        <v>36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66">
        <v>-60346.57</v>
      </c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>
        <v>-66272.39</v>
      </c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>
        <f t="shared" si="0"/>
        <v>-5925.82</v>
      </c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</row>
    <row r="17" spans="1:100" ht="18" customHeight="1" x14ac:dyDescent="0.25">
      <c r="A17" s="52" t="s">
        <v>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66">
        <v>177005.23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>
        <v>177005.23</v>
      </c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>
        <f t="shared" si="0"/>
        <v>0</v>
      </c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</row>
    <row r="18" spans="1:100" x14ac:dyDescent="0.25">
      <c r="A18" s="52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66">
        <v>778446.97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>
        <v>895463.34</v>
      </c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>
        <f t="shared" si="0"/>
        <v>117016.37</v>
      </c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</row>
    <row r="19" spans="1:100" x14ac:dyDescent="0.25">
      <c r="A19" s="74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6">
        <f>AS20+AS21</f>
        <v>2745984.44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>
        <f>SUM(BM20:CD21)</f>
        <v>2881536.45</v>
      </c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>
        <f t="shared" si="0"/>
        <v>135552.01000000024</v>
      </c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</row>
    <row r="20" spans="1:100" x14ac:dyDescent="0.25">
      <c r="A20" s="74" t="s">
        <v>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6">
        <v>970507.37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>
        <v>946788.41</v>
      </c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>
        <f t="shared" si="0"/>
        <v>-23718.959999999963</v>
      </c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</row>
    <row r="21" spans="1:100" x14ac:dyDescent="0.25">
      <c r="A21" s="74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6">
        <f>SUM(AS22:BL22)</f>
        <v>1775477.07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>
        <f>SUM(BM22:CD22)</f>
        <v>1934748.04</v>
      </c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>
        <f t="shared" si="0"/>
        <v>159270.96999999997</v>
      </c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</row>
    <row r="22" spans="1:100" x14ac:dyDescent="0.25">
      <c r="A22" s="52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66">
        <v>1775477.07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>
        <v>1934748.04</v>
      </c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>
        <f t="shared" si="0"/>
        <v>159270.96999999997</v>
      </c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</row>
    <row r="23" spans="1:100" ht="41.25" customHeight="1" x14ac:dyDescent="0.25">
      <c r="A23" s="52" t="s">
        <v>38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10"/>
      <c r="AD23" s="5"/>
      <c r="AE23" s="5"/>
      <c r="AF23" s="5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0">
        <v>679597.77</v>
      </c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7"/>
      <c r="BL23" s="7"/>
      <c r="BM23" s="50">
        <v>697104.65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7"/>
      <c r="CE23" s="50">
        <f>BM23-AS23</f>
        <v>17506.880000000005</v>
      </c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</row>
    <row r="24" spans="1:100" ht="39" customHeight="1" x14ac:dyDescent="0.25">
      <c r="A24" s="52" t="s">
        <v>39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3"/>
      <c r="AD24" s="5"/>
      <c r="AE24" s="5"/>
      <c r="AF24" s="5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50">
        <v>3613939.33</v>
      </c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7"/>
      <c r="BL24" s="7"/>
      <c r="BM24" s="50">
        <v>3645293.57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7"/>
      <c r="CE24" s="50">
        <f>BM24-AS24</f>
        <v>31354.239999999758</v>
      </c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</row>
    <row r="25" spans="1:100" ht="41.25" customHeight="1" x14ac:dyDescent="0.3">
      <c r="A25" s="74" t="s">
        <v>40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85"/>
      <c r="AD25" s="85"/>
      <c r="AE25" s="85"/>
      <c r="AF25" s="8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6">
        <v>14367.11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>
        <v>14367.11</v>
      </c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>
        <f>BM25-AS25</f>
        <v>0</v>
      </c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</row>
    <row r="26" spans="1:100" ht="49.5" customHeight="1" x14ac:dyDescent="0.25">
      <c r="A26" s="74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10"/>
      <c r="AD26" s="6"/>
      <c r="AE26" s="6"/>
      <c r="AF26" s="6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84">
        <v>159185.60999999999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8"/>
      <c r="BL26" s="8"/>
      <c r="BM26" s="84">
        <v>154081.03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8"/>
      <c r="CE26" s="84">
        <f>BM26-AS26</f>
        <v>-5104.5799999999872</v>
      </c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</row>
    <row r="27" spans="1:100" ht="23.25" customHeight="1" x14ac:dyDescent="0.25">
      <c r="A27" s="91" t="s">
        <v>51</v>
      </c>
      <c r="B27" s="91"/>
      <c r="C27" s="91"/>
      <c r="D27" s="91"/>
      <c r="E27" s="91"/>
      <c r="F27" s="91"/>
      <c r="G27" s="91"/>
      <c r="H27" s="91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92">
        <v>3031300</v>
      </c>
      <c r="AT27" s="92"/>
      <c r="AU27" s="92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/>
      <c r="BL27" s="27"/>
      <c r="BM27" s="92">
        <v>3031300</v>
      </c>
      <c r="BN27" s="92"/>
      <c r="BO27" s="92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9"/>
      <c r="CE27" s="26">
        <f>BM27-AS27</f>
        <v>0</v>
      </c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</row>
    <row r="28" spans="1:100" ht="49.5" customHeight="1" x14ac:dyDescent="0.25">
      <c r="A28" s="74" t="s">
        <v>42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6">
        <v>222001.33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>
        <v>251403.85</v>
      </c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>
        <f t="shared" ref="CE28:CE36" si="1">BM28-AS28</f>
        <v>29402.520000000019</v>
      </c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</row>
    <row r="29" spans="1:100" ht="38.25" customHeight="1" x14ac:dyDescent="0.3">
      <c r="A29" s="74" t="s">
        <v>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6">
        <v>69736.27</v>
      </c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>
        <v>71236.27</v>
      </c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>
        <f t="shared" si="1"/>
        <v>1500</v>
      </c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</row>
    <row r="30" spans="1:100" ht="36" customHeight="1" x14ac:dyDescent="0.3">
      <c r="A30" s="74" t="s">
        <v>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6">
        <v>36088.239999999998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>
        <v>58513.17</v>
      </c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>
        <f t="shared" si="1"/>
        <v>22424.93</v>
      </c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</row>
    <row r="31" spans="1:100" ht="24.75" customHeight="1" x14ac:dyDescent="0.3">
      <c r="A31" s="74" t="s">
        <v>43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6">
        <v>2500</v>
      </c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>
        <v>2500</v>
      </c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>
        <f t="shared" ref="CE31" si="2">BM31-AS31</f>
        <v>0</v>
      </c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</row>
    <row r="32" spans="1:100" x14ac:dyDescent="0.25">
      <c r="A32" s="80" t="s">
        <v>44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79">
        <f>AS33+AS39+AS38+AS35+AS36+AS37+AS47</f>
        <v>21132189.800000001</v>
      </c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>
        <f>BM33+BM39+BM38+BM35+BM36+BM37+BM47</f>
        <v>21101933.800000001</v>
      </c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>
        <f>BM32-AS32</f>
        <v>-30256</v>
      </c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</row>
    <row r="33" spans="1:100" x14ac:dyDescent="0.25">
      <c r="A33" s="74" t="s">
        <v>45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6">
        <f>AS34</f>
        <v>4769056</v>
      </c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>
        <f>BM34</f>
        <v>4769056</v>
      </c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>
        <f t="shared" si="1"/>
        <v>0</v>
      </c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</row>
    <row r="34" spans="1:100" ht="25.5" customHeight="1" x14ac:dyDescent="0.25">
      <c r="A34" s="52" t="s">
        <v>46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72"/>
      <c r="AD34" s="72"/>
      <c r="AE34" s="72"/>
      <c r="AF34" s="72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6">
        <v>4769056</v>
      </c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>
        <v>4769056</v>
      </c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79">
        <f t="shared" si="1"/>
        <v>0</v>
      </c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</row>
    <row r="35" spans="1:100" ht="42.75" customHeight="1" x14ac:dyDescent="0.25">
      <c r="A35" s="52" t="s">
        <v>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72"/>
      <c r="AD35" s="72"/>
      <c r="AE35" s="72"/>
      <c r="AF35" s="72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66">
        <v>0</v>
      </c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>
        <v>0</v>
      </c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79">
        <f t="shared" si="1"/>
        <v>0</v>
      </c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</row>
    <row r="36" spans="1:100" ht="35.25" customHeight="1" x14ac:dyDescent="0.25">
      <c r="A36" s="52" t="s">
        <v>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72"/>
      <c r="AD36" s="72"/>
      <c r="AE36" s="72"/>
      <c r="AF36" s="72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66">
        <v>0</v>
      </c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>
        <v>0</v>
      </c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79">
        <f t="shared" si="1"/>
        <v>0</v>
      </c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</row>
    <row r="37" spans="1:100" ht="28.5" customHeight="1" x14ac:dyDescent="0.25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22"/>
      <c r="AD37" s="31"/>
      <c r="AE37" s="31"/>
      <c r="AF37" s="3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0">
        <v>1135400</v>
      </c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19"/>
      <c r="BL37" s="19"/>
      <c r="BM37" s="50">
        <v>1135400</v>
      </c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19"/>
      <c r="CE37" s="78">
        <f>BM37-AS37</f>
        <v>0</v>
      </c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</row>
    <row r="38" spans="1:100" ht="48" customHeight="1" x14ac:dyDescent="0.25">
      <c r="A38" s="52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0"/>
      <c r="AD38" s="31"/>
      <c r="AE38" s="31"/>
      <c r="AF38" s="3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0">
        <v>49800</v>
      </c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7"/>
      <c r="BL38" s="7"/>
      <c r="BM38" s="50">
        <v>49800</v>
      </c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7"/>
      <c r="CE38" s="78">
        <f>BM38-AS38</f>
        <v>0</v>
      </c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</row>
    <row r="39" spans="1:100" ht="23.25" customHeight="1" x14ac:dyDescent="0.25">
      <c r="A39" s="74" t="s">
        <v>48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6">
        <f>SUM(AS40:BL46)</f>
        <v>15177934</v>
      </c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>
        <f>SUM(BM40:CD46)</f>
        <v>15147678</v>
      </c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>
        <f t="shared" ref="CE39:CE47" si="3">BM39-AS39</f>
        <v>-30256</v>
      </c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</row>
    <row r="40" spans="1:100" ht="45.75" customHeight="1" x14ac:dyDescent="0.25">
      <c r="A40" s="52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10"/>
      <c r="AD40" s="31"/>
      <c r="AE40" s="31"/>
      <c r="AF40" s="31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50">
        <v>223100</v>
      </c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12"/>
      <c r="BL40" s="12"/>
      <c r="BM40" s="50">
        <v>223100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12"/>
      <c r="CE40" s="50">
        <f t="shared" si="3"/>
        <v>0</v>
      </c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</row>
    <row r="41" spans="1:100" ht="39.75" customHeight="1" x14ac:dyDescent="0.25">
      <c r="A41" s="52" t="s">
        <v>60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72"/>
      <c r="AD41" s="72"/>
      <c r="AE41" s="72"/>
      <c r="AF41" s="72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6">
        <v>2500000</v>
      </c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>
        <v>2500000</v>
      </c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>
        <f t="shared" si="3"/>
        <v>0</v>
      </c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</row>
    <row r="42" spans="1:100" ht="39" customHeight="1" x14ac:dyDescent="0.25">
      <c r="A42" s="52" t="s">
        <v>49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10"/>
      <c r="AD42" s="13"/>
      <c r="AE42" s="13"/>
      <c r="AF42" s="1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0">
        <v>7000000</v>
      </c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7"/>
      <c r="BL42" s="7"/>
      <c r="BM42" s="50">
        <v>7000000</v>
      </c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12"/>
      <c r="CE42" s="50">
        <f t="shared" si="3"/>
        <v>0</v>
      </c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</row>
    <row r="43" spans="1:100" ht="34.5" customHeight="1" x14ac:dyDescent="0.25">
      <c r="A43" s="52" t="s">
        <v>50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10"/>
      <c r="AD43" s="13"/>
      <c r="AE43" s="13"/>
      <c r="AF43" s="13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0">
        <v>492700</v>
      </c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7"/>
      <c r="BL43" s="7"/>
      <c r="BM43" s="50">
        <v>492700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12"/>
      <c r="CE43" s="50">
        <f t="shared" si="3"/>
        <v>0</v>
      </c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</row>
    <row r="44" spans="1:100" ht="34.5" customHeight="1" x14ac:dyDescent="0.25">
      <c r="A44" s="52" t="s">
        <v>65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45"/>
      <c r="AD44" s="43"/>
      <c r="AE44" s="43"/>
      <c r="AF44" s="43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0">
        <v>3090834</v>
      </c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44"/>
      <c r="BL44" s="44"/>
      <c r="BM44" s="50">
        <v>3089878</v>
      </c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46"/>
      <c r="CE44" s="50">
        <f t="shared" ref="CE44" si="4">BM44-AS44</f>
        <v>-956</v>
      </c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</row>
    <row r="45" spans="1:100" ht="34.5" customHeight="1" x14ac:dyDescent="0.25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45"/>
      <c r="AD45" s="43"/>
      <c r="AE45" s="43"/>
      <c r="AF45" s="43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0">
        <v>1500000</v>
      </c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44"/>
      <c r="BL45" s="44"/>
      <c r="BM45" s="50">
        <v>1500000</v>
      </c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46"/>
      <c r="CE45" s="50">
        <f t="shared" ref="CE45" si="5">BM45-AS45</f>
        <v>0</v>
      </c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</row>
    <row r="46" spans="1:100" ht="34.5" customHeight="1" x14ac:dyDescent="0.25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45"/>
      <c r="AD46" s="43"/>
      <c r="AE46" s="43"/>
      <c r="AF46" s="43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0">
        <v>371300</v>
      </c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44"/>
      <c r="BL46" s="44"/>
      <c r="BM46" s="50">
        <v>342000</v>
      </c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46"/>
      <c r="CE46" s="50">
        <f t="shared" ref="CE46" si="6">BM46-AS46</f>
        <v>-29300</v>
      </c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</row>
    <row r="47" spans="1:100" ht="38.25" customHeight="1" x14ac:dyDescent="0.25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10"/>
      <c r="AD47" s="13"/>
      <c r="AE47" s="13"/>
      <c r="AF47" s="13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0">
        <v>-0.2</v>
      </c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7"/>
      <c r="BL47" s="7"/>
      <c r="BM47" s="50">
        <v>-0.2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12"/>
      <c r="CE47" s="50">
        <f t="shared" si="3"/>
        <v>0</v>
      </c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</row>
    <row r="48" spans="1:100" ht="21" customHeight="1" thickBot="1" x14ac:dyDescent="0.3">
      <c r="A48" s="70" t="s">
        <v>52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38"/>
      <c r="AD48" s="1"/>
      <c r="AE48" s="1"/>
      <c r="AF48" s="1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69">
        <f>SUM(AS50:BL70)</f>
        <v>62381294.450000003</v>
      </c>
      <c r="AT48" s="69"/>
      <c r="AU48" s="69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15"/>
      <c r="BL48" s="15"/>
      <c r="BM48" s="69">
        <f>SUM(BM50:CD70)</f>
        <v>58257352.030000001</v>
      </c>
      <c r="BN48" s="69"/>
      <c r="BO48" s="69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41"/>
      <c r="CE48" s="42">
        <f>BM48-AS48</f>
        <v>-4123942.4200000018</v>
      </c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</row>
    <row r="49" spans="1:100" ht="14.25" customHeight="1" x14ac:dyDescent="0.25">
      <c r="A49" s="71" t="s">
        <v>25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32"/>
      <c r="AD49" s="33"/>
      <c r="AE49" s="33"/>
      <c r="AF49" s="33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67"/>
      <c r="AT49" s="67"/>
      <c r="AU49" s="67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6"/>
      <c r="BL49" s="36"/>
      <c r="BM49" s="67"/>
      <c r="BN49" s="67"/>
      <c r="BO49" s="67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7"/>
      <c r="CE49" s="35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</row>
    <row r="50" spans="1:100" ht="32.25" customHeight="1" x14ac:dyDescent="0.25">
      <c r="A50" s="63" t="s">
        <v>53</v>
      </c>
      <c r="B50" s="63"/>
      <c r="C50" s="63"/>
      <c r="D50" s="63"/>
      <c r="E50" s="63"/>
      <c r="F50" s="63"/>
      <c r="G50" s="63"/>
      <c r="H50" s="6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3"/>
      <c r="AE50" s="13"/>
      <c r="AF50" s="13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0">
        <v>531356</v>
      </c>
      <c r="AT50" s="50"/>
      <c r="AU50" s="50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7"/>
      <c r="BL50" s="7"/>
      <c r="BM50" s="50">
        <v>474644.06</v>
      </c>
      <c r="BN50" s="50"/>
      <c r="BO50" s="5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2"/>
      <c r="CE50" s="11">
        <f>BM50-AS50</f>
        <v>-56711.94</v>
      </c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</row>
    <row r="51" spans="1:100" ht="23.25" customHeight="1" x14ac:dyDescent="0.25">
      <c r="A51" s="63" t="s">
        <v>54</v>
      </c>
      <c r="B51" s="63"/>
      <c r="C51" s="63"/>
      <c r="D51" s="63"/>
      <c r="E51" s="63"/>
      <c r="F51" s="63"/>
      <c r="G51" s="63"/>
      <c r="H51" s="63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0"/>
      <c r="AD51" s="13"/>
      <c r="AE51" s="13"/>
      <c r="AF51" s="13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0">
        <v>832527</v>
      </c>
      <c r="AT51" s="50"/>
      <c r="AU51" s="50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7"/>
      <c r="BL51" s="7"/>
      <c r="BM51" s="50">
        <v>830291.47</v>
      </c>
      <c r="BN51" s="50"/>
      <c r="BO51" s="5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2"/>
      <c r="CE51" s="11">
        <f>BM51-AS51</f>
        <v>-2235.5300000000279</v>
      </c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</row>
    <row r="52" spans="1:100" ht="19.5" customHeight="1" x14ac:dyDescent="0.25">
      <c r="A52" s="63" t="s">
        <v>55</v>
      </c>
      <c r="B52" s="63"/>
      <c r="C52" s="63"/>
      <c r="D52" s="63"/>
      <c r="E52" s="63"/>
      <c r="F52" s="63"/>
      <c r="G52" s="63"/>
      <c r="H52" s="63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0"/>
      <c r="AD52" s="13"/>
      <c r="AE52" s="13"/>
      <c r="AF52" s="13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0">
        <v>12181908.380000001</v>
      </c>
      <c r="AT52" s="50"/>
      <c r="AU52" s="50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7"/>
      <c r="BL52" s="7"/>
      <c r="BM52" s="50">
        <v>11307938.390000001</v>
      </c>
      <c r="BN52" s="50"/>
      <c r="BO52" s="5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2"/>
      <c r="CE52" s="11">
        <f>BM52-AS52</f>
        <v>-873969.99000000022</v>
      </c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</row>
    <row r="53" spans="1:100" x14ac:dyDescent="0.25">
      <c r="A53" s="63" t="s">
        <v>62</v>
      </c>
      <c r="B53" s="63"/>
      <c r="C53" s="63"/>
      <c r="D53" s="63"/>
      <c r="E53" s="63"/>
      <c r="F53" s="63"/>
      <c r="G53" s="63"/>
      <c r="H53" s="63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50">
        <v>1135400</v>
      </c>
      <c r="AT53" s="50"/>
      <c r="AU53" s="50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9"/>
      <c r="BL53" s="19"/>
      <c r="BM53" s="50">
        <v>1135400</v>
      </c>
      <c r="BN53" s="50"/>
      <c r="BO53" s="50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0"/>
      <c r="CE53" s="16">
        <f t="shared" ref="CE53" si="7">BM53-AS53</f>
        <v>0</v>
      </c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</row>
    <row r="54" spans="1:100" ht="24.75" customHeight="1" x14ac:dyDescent="0.25">
      <c r="A54" s="63" t="s">
        <v>8</v>
      </c>
      <c r="B54" s="63"/>
      <c r="C54" s="63"/>
      <c r="D54" s="63"/>
      <c r="E54" s="63"/>
      <c r="F54" s="63"/>
      <c r="G54" s="63"/>
      <c r="H54" s="63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0"/>
      <c r="AD54" s="13"/>
      <c r="AE54" s="13"/>
      <c r="AF54" s="13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0">
        <v>46212.95</v>
      </c>
      <c r="AT54" s="50"/>
      <c r="AU54" s="50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7"/>
      <c r="BL54" s="7"/>
      <c r="BM54" s="50">
        <v>46212.95</v>
      </c>
      <c r="BN54" s="50"/>
      <c r="BO54" s="5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2"/>
      <c r="CE54" s="11">
        <f t="shared" ref="CE54:CE61" si="8">BM54-AS54</f>
        <v>0</v>
      </c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</row>
    <row r="55" spans="1:100" x14ac:dyDescent="0.25">
      <c r="A55" s="63" t="s">
        <v>9</v>
      </c>
      <c r="B55" s="63"/>
      <c r="C55" s="63"/>
      <c r="D55" s="63"/>
      <c r="E55" s="63"/>
      <c r="F55" s="63"/>
      <c r="G55" s="63"/>
      <c r="H55" s="6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0"/>
      <c r="AD55" s="13"/>
      <c r="AE55" s="13"/>
      <c r="AF55" s="13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0">
        <v>199000</v>
      </c>
      <c r="AT55" s="50"/>
      <c r="AU55" s="50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7"/>
      <c r="BL55" s="7"/>
      <c r="BM55" s="50"/>
      <c r="BN55" s="50"/>
      <c r="BO55" s="5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2"/>
      <c r="CE55" s="11">
        <f t="shared" si="8"/>
        <v>-199000</v>
      </c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</row>
    <row r="56" spans="1:100" ht="25.5" customHeight="1" x14ac:dyDescent="0.25">
      <c r="A56" s="52" t="s">
        <v>56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65"/>
      <c r="AD56" s="65"/>
      <c r="AE56" s="65"/>
      <c r="AF56" s="65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66">
        <v>8581630.1699999999</v>
      </c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>
        <v>8215466.9299999997</v>
      </c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11">
        <f t="shared" si="8"/>
        <v>-366163.24000000022</v>
      </c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</row>
    <row r="57" spans="1:100" ht="21.75" customHeight="1" x14ac:dyDescent="0.25">
      <c r="A57" s="63" t="s">
        <v>10</v>
      </c>
      <c r="B57" s="63"/>
      <c r="C57" s="63"/>
      <c r="D57" s="63"/>
      <c r="E57" s="63"/>
      <c r="F57" s="63"/>
      <c r="G57" s="63"/>
      <c r="H57" s="6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0"/>
      <c r="AD57" s="13"/>
      <c r="AE57" s="13"/>
      <c r="AF57" s="13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0">
        <v>125170</v>
      </c>
      <c r="AT57" s="50"/>
      <c r="AU57" s="50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7"/>
      <c r="BL57" s="7"/>
      <c r="BM57" s="50">
        <v>86765.03</v>
      </c>
      <c r="BN57" s="50"/>
      <c r="BO57" s="5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2"/>
      <c r="CE57" s="11">
        <f t="shared" si="8"/>
        <v>-38404.97</v>
      </c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</row>
    <row r="58" spans="1:100" ht="23.25" customHeight="1" x14ac:dyDescent="0.25">
      <c r="A58" s="63" t="s">
        <v>11</v>
      </c>
      <c r="B58" s="63"/>
      <c r="C58" s="63"/>
      <c r="D58" s="63"/>
      <c r="E58" s="63"/>
      <c r="F58" s="63"/>
      <c r="G58" s="63"/>
      <c r="H58" s="63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10"/>
      <c r="AD58" s="13"/>
      <c r="AE58" s="13"/>
      <c r="AF58" s="13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0">
        <v>17000</v>
      </c>
      <c r="AT58" s="50"/>
      <c r="AU58" s="50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7"/>
      <c r="BL58" s="7"/>
      <c r="BM58" s="50">
        <v>17000</v>
      </c>
      <c r="BN58" s="50"/>
      <c r="BO58" s="5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2"/>
      <c r="CE58" s="11">
        <f t="shared" si="8"/>
        <v>0</v>
      </c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</row>
    <row r="59" spans="1:100" ht="19.5" customHeight="1" x14ac:dyDescent="0.25">
      <c r="A59" s="63" t="s">
        <v>12</v>
      </c>
      <c r="B59" s="63"/>
      <c r="C59" s="63"/>
      <c r="D59" s="63"/>
      <c r="E59" s="63"/>
      <c r="F59" s="63"/>
      <c r="G59" s="63"/>
      <c r="H59" s="63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10"/>
      <c r="AD59" s="13"/>
      <c r="AE59" s="13"/>
      <c r="AF59" s="13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0">
        <v>140000</v>
      </c>
      <c r="AT59" s="50"/>
      <c r="AU59" s="50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7"/>
      <c r="BL59" s="7"/>
      <c r="BM59" s="50">
        <v>71200</v>
      </c>
      <c r="BN59" s="50"/>
      <c r="BO59" s="5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2"/>
      <c r="CE59" s="11">
        <f t="shared" si="8"/>
        <v>-68800</v>
      </c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</row>
    <row r="60" spans="1:100" x14ac:dyDescent="0.25">
      <c r="A60" s="63" t="s">
        <v>0</v>
      </c>
      <c r="B60" s="63"/>
      <c r="C60" s="63"/>
      <c r="D60" s="63"/>
      <c r="E60" s="63"/>
      <c r="F60" s="63"/>
      <c r="G60" s="63"/>
      <c r="H60" s="6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0"/>
      <c r="AD60" s="13"/>
      <c r="AE60" s="13"/>
      <c r="AF60" s="13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0">
        <v>776420.37</v>
      </c>
      <c r="AT60" s="50"/>
      <c r="AU60" s="50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7"/>
      <c r="BL60" s="7"/>
      <c r="BM60" s="50">
        <v>751233.68</v>
      </c>
      <c r="BN60" s="50"/>
      <c r="BO60" s="5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2"/>
      <c r="CE60" s="11">
        <f t="shared" si="8"/>
        <v>-25186.689999999944</v>
      </c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</row>
    <row r="61" spans="1:100" x14ac:dyDescent="0.25">
      <c r="A61" s="63" t="s">
        <v>13</v>
      </c>
      <c r="B61" s="63"/>
      <c r="C61" s="63"/>
      <c r="D61" s="63"/>
      <c r="E61" s="63"/>
      <c r="F61" s="63"/>
      <c r="G61" s="63"/>
      <c r="H61" s="6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0"/>
      <c r="AD61" s="13"/>
      <c r="AE61" s="13"/>
      <c r="AF61" s="13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0">
        <v>17108115.629999999</v>
      </c>
      <c r="AT61" s="50"/>
      <c r="AU61" s="50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7"/>
      <c r="BL61" s="7"/>
      <c r="BM61" s="50">
        <v>17108115.629999999</v>
      </c>
      <c r="BN61" s="50"/>
      <c r="BO61" s="5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2"/>
      <c r="CE61" s="11">
        <f t="shared" si="8"/>
        <v>0</v>
      </c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</row>
    <row r="62" spans="1:100" x14ac:dyDescent="0.25">
      <c r="A62" s="68" t="s">
        <v>14</v>
      </c>
      <c r="B62" s="68"/>
      <c r="C62" s="68"/>
      <c r="D62" s="68"/>
      <c r="E62" s="68"/>
      <c r="F62" s="68"/>
      <c r="G62" s="68"/>
      <c r="H62" s="6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0"/>
      <c r="AD62" s="13"/>
      <c r="AE62" s="13"/>
      <c r="AF62" s="13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0">
        <v>1835900.82</v>
      </c>
      <c r="AT62" s="50"/>
      <c r="AU62" s="50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7"/>
      <c r="BL62" s="7"/>
      <c r="BM62" s="50">
        <v>828869.95</v>
      </c>
      <c r="BN62" s="50"/>
      <c r="BO62" s="5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2"/>
      <c r="CE62" s="11">
        <f t="shared" ref="CE62:CE70" si="9">BM62-AS62</f>
        <v>-1007030.8700000001</v>
      </c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</row>
    <row r="63" spans="1:100" x14ac:dyDescent="0.25">
      <c r="A63" s="68" t="s">
        <v>15</v>
      </c>
      <c r="B63" s="68"/>
      <c r="C63" s="68"/>
      <c r="D63" s="68"/>
      <c r="E63" s="68"/>
      <c r="F63" s="68"/>
      <c r="G63" s="68"/>
      <c r="H63" s="68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65"/>
      <c r="AD63" s="65"/>
      <c r="AE63" s="65"/>
      <c r="AF63" s="65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66">
        <v>1451803.9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>
        <v>726927.31</v>
      </c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7">
        <f t="shared" si="9"/>
        <v>-724876.58999999985</v>
      </c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</row>
    <row r="64" spans="1:100" ht="21.75" customHeight="1" x14ac:dyDescent="0.25">
      <c r="A64" s="68" t="s">
        <v>16</v>
      </c>
      <c r="B64" s="68"/>
      <c r="C64" s="68"/>
      <c r="D64" s="68"/>
      <c r="E64" s="68"/>
      <c r="F64" s="68"/>
      <c r="G64" s="68"/>
      <c r="H64" s="6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0"/>
      <c r="AD64" s="13"/>
      <c r="AE64" s="13"/>
      <c r="AF64" s="13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0">
        <v>11450046.6</v>
      </c>
      <c r="AT64" s="50"/>
      <c r="AU64" s="50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7"/>
      <c r="BL64" s="7"/>
      <c r="BM64" s="50">
        <v>10747053.77</v>
      </c>
      <c r="BN64" s="50"/>
      <c r="BO64" s="5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2"/>
      <c r="CE64" s="11">
        <f t="shared" si="9"/>
        <v>-702992.83000000007</v>
      </c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</row>
    <row r="65" spans="1:100" ht="23.25" customHeight="1" x14ac:dyDescent="0.25">
      <c r="A65" s="64" t="s">
        <v>63</v>
      </c>
      <c r="B65" s="64"/>
      <c r="C65" s="64"/>
      <c r="D65" s="64"/>
      <c r="E65" s="64"/>
      <c r="F65" s="64"/>
      <c r="G65" s="64"/>
      <c r="H65" s="6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0"/>
      <c r="AD65" s="13"/>
      <c r="AE65" s="13"/>
      <c r="AF65" s="13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0">
        <v>3140834</v>
      </c>
      <c r="AT65" s="50"/>
      <c r="AU65" s="50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7"/>
      <c r="BL65" s="7"/>
      <c r="BM65" s="50">
        <v>3132564.23</v>
      </c>
      <c r="BN65" s="50"/>
      <c r="BO65" s="5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2"/>
      <c r="CE65" s="11">
        <f t="shared" si="9"/>
        <v>-8269.7700000000186</v>
      </c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</row>
    <row r="66" spans="1:100" ht="19.5" customHeight="1" x14ac:dyDescent="0.25">
      <c r="A66" s="64" t="s">
        <v>57</v>
      </c>
      <c r="B66" s="64"/>
      <c r="C66" s="64"/>
      <c r="D66" s="64"/>
      <c r="E66" s="64"/>
      <c r="F66" s="64"/>
      <c r="G66" s="64"/>
      <c r="H66" s="6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0"/>
      <c r="AD66" s="13"/>
      <c r="AE66" s="13"/>
      <c r="AF66" s="13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0">
        <v>300000</v>
      </c>
      <c r="AT66" s="50"/>
      <c r="AU66" s="50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7"/>
      <c r="BL66" s="7"/>
      <c r="BM66" s="50">
        <v>300000</v>
      </c>
      <c r="BN66" s="50"/>
      <c r="BO66" s="5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2"/>
      <c r="CE66" s="11">
        <f t="shared" si="9"/>
        <v>0</v>
      </c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</row>
    <row r="67" spans="1:100" x14ac:dyDescent="0.25">
      <c r="A67" s="64" t="s">
        <v>19</v>
      </c>
      <c r="B67" s="64"/>
      <c r="C67" s="64"/>
      <c r="D67" s="64"/>
      <c r="E67" s="64"/>
      <c r="F67" s="64"/>
      <c r="G67" s="64"/>
      <c r="H67" s="6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0"/>
      <c r="AD67" s="13"/>
      <c r="AE67" s="13"/>
      <c r="AF67" s="13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0">
        <v>1450000</v>
      </c>
      <c r="AT67" s="50"/>
      <c r="AU67" s="50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7"/>
      <c r="BL67" s="7"/>
      <c r="BM67" s="50">
        <v>1432300</v>
      </c>
      <c r="BN67" s="50"/>
      <c r="BO67" s="5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2"/>
      <c r="CE67" s="11">
        <f t="shared" si="9"/>
        <v>-17700</v>
      </c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</row>
    <row r="68" spans="1:100" x14ac:dyDescent="0.25">
      <c r="A68" s="64" t="s">
        <v>18</v>
      </c>
      <c r="B68" s="64"/>
      <c r="C68" s="64"/>
      <c r="D68" s="64"/>
      <c r="E68" s="64"/>
      <c r="F68" s="64"/>
      <c r="G68" s="64"/>
      <c r="H68" s="6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0"/>
      <c r="AD68" s="13"/>
      <c r="AE68" s="13"/>
      <c r="AF68" s="13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0">
        <v>18558.63</v>
      </c>
      <c r="AT68" s="50"/>
      <c r="AU68" s="50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7"/>
      <c r="BL68" s="7"/>
      <c r="BM68" s="50">
        <v>18558.63</v>
      </c>
      <c r="BN68" s="50"/>
      <c r="BO68" s="5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2"/>
      <c r="CE68" s="11">
        <f t="shared" si="9"/>
        <v>0</v>
      </c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</row>
    <row r="69" spans="1:100" x14ac:dyDescent="0.25">
      <c r="A69" s="64" t="s">
        <v>17</v>
      </c>
      <c r="B69" s="64"/>
      <c r="C69" s="64"/>
      <c r="D69" s="64"/>
      <c r="E69" s="64"/>
      <c r="F69" s="64"/>
      <c r="G69" s="64"/>
      <c r="H69" s="6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65"/>
      <c r="AD69" s="65"/>
      <c r="AE69" s="65"/>
      <c r="AF69" s="65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66">
        <v>154110</v>
      </c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>
        <v>154110</v>
      </c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7">
        <f t="shared" si="9"/>
        <v>0</v>
      </c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</row>
    <row r="70" spans="1:100" ht="12.75" customHeight="1" x14ac:dyDescent="0.25">
      <c r="A70" s="60" t="s">
        <v>64</v>
      </c>
      <c r="B70" s="61"/>
      <c r="C70" s="61"/>
      <c r="D70" s="61"/>
      <c r="E70" s="61"/>
      <c r="F70" s="61"/>
      <c r="G70" s="61"/>
      <c r="H70" s="6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0"/>
      <c r="AD70" s="13"/>
      <c r="AE70" s="13"/>
      <c r="AF70" s="13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6">
        <v>905300</v>
      </c>
      <c r="AT70" s="57"/>
      <c r="AU70" s="58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7"/>
      <c r="BL70" s="7"/>
      <c r="BM70" s="56">
        <v>872700</v>
      </c>
      <c r="BN70" s="57"/>
      <c r="BO70" s="58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2"/>
      <c r="CE70" s="11">
        <f t="shared" si="9"/>
        <v>-32600</v>
      </c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</row>
    <row r="71" spans="1:100" x14ac:dyDescent="0.25">
      <c r="A71" s="59"/>
      <c r="B71" s="59"/>
      <c r="C71" s="59"/>
      <c r="D71" s="59"/>
      <c r="E71" s="59"/>
      <c r="F71" s="59"/>
      <c r="G71" s="59"/>
      <c r="H71" s="59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</row>
    <row r="72" spans="1:100" x14ac:dyDescent="0.25">
      <c r="A72" s="55"/>
      <c r="B72" s="55"/>
      <c r="C72" s="55"/>
      <c r="D72" s="55"/>
      <c r="E72" s="55"/>
      <c r="F72" s="55"/>
      <c r="G72" s="55"/>
      <c r="H72" s="55"/>
    </row>
    <row r="73" spans="1:100" x14ac:dyDescent="0.25">
      <c r="A73" s="3"/>
      <c r="B73" s="3"/>
      <c r="C73" s="3"/>
      <c r="D73" s="3"/>
      <c r="E73" s="3"/>
      <c r="F73" s="3"/>
      <c r="G73" s="3"/>
      <c r="H73" s="3"/>
    </row>
  </sheetData>
  <mergeCells count="333">
    <mergeCell ref="A27:H27"/>
    <mergeCell ref="AS27:AU27"/>
    <mergeCell ref="BM27:BO27"/>
    <mergeCell ref="A3:AB3"/>
    <mergeCell ref="AC3:AF3"/>
    <mergeCell ref="AG3:AR3"/>
    <mergeCell ref="AS3:BL3"/>
    <mergeCell ref="BM3:CD3"/>
    <mergeCell ref="CE3:CV3"/>
    <mergeCell ref="A4:AB4"/>
    <mergeCell ref="AC4:AF4"/>
    <mergeCell ref="AG4:AR4"/>
    <mergeCell ref="AS4:BL4"/>
    <mergeCell ref="BM4:CD4"/>
    <mergeCell ref="CE4:CV4"/>
    <mergeCell ref="A5:AB5"/>
    <mergeCell ref="AC5:AF5"/>
    <mergeCell ref="AG5:AR5"/>
    <mergeCell ref="AS5:BL5"/>
    <mergeCell ref="BM5:CD5"/>
    <mergeCell ref="CE5:CV5"/>
    <mergeCell ref="A6:AB6"/>
    <mergeCell ref="AC6:AF6"/>
    <mergeCell ref="AG6:AR6"/>
    <mergeCell ref="AS6:BL6"/>
    <mergeCell ref="BM6:CD6"/>
    <mergeCell ref="CE6:CV6"/>
    <mergeCell ref="A7:AB7"/>
    <mergeCell ref="AC7:AF7"/>
    <mergeCell ref="AG7:AR7"/>
    <mergeCell ref="AS7:BL7"/>
    <mergeCell ref="BM7:CD7"/>
    <mergeCell ref="CE7:CV7"/>
    <mergeCell ref="A8:AB8"/>
    <mergeCell ref="AC8:AF8"/>
    <mergeCell ref="AG8:AR8"/>
    <mergeCell ref="AS8:BL8"/>
    <mergeCell ref="BM8:CD8"/>
    <mergeCell ref="CE8:CV8"/>
    <mergeCell ref="A9:AB9"/>
    <mergeCell ref="AC9:AF9"/>
    <mergeCell ref="AG9:AR9"/>
    <mergeCell ref="AS9:BL9"/>
    <mergeCell ref="BM9:CD9"/>
    <mergeCell ref="CE9:CV9"/>
    <mergeCell ref="A10:AB10"/>
    <mergeCell ref="AC10:AF10"/>
    <mergeCell ref="AG10:AR10"/>
    <mergeCell ref="AS10:BL10"/>
    <mergeCell ref="BM10:CD10"/>
    <mergeCell ref="CE10:CV10"/>
    <mergeCell ref="A11:AB11"/>
    <mergeCell ref="AC11:AF11"/>
    <mergeCell ref="AG11:AR11"/>
    <mergeCell ref="AS11:BL11"/>
    <mergeCell ref="BM11:CD11"/>
    <mergeCell ref="CE11:CV11"/>
    <mergeCell ref="A12:AB12"/>
    <mergeCell ref="AC12:AF12"/>
    <mergeCell ref="AG12:AR12"/>
    <mergeCell ref="AS12:BL12"/>
    <mergeCell ref="BM12:CD12"/>
    <mergeCell ref="CE12:CV12"/>
    <mergeCell ref="A13:AB13"/>
    <mergeCell ref="AC13:AF13"/>
    <mergeCell ref="AG13:AR13"/>
    <mergeCell ref="AS13:BL13"/>
    <mergeCell ref="BM13:CD13"/>
    <mergeCell ref="CE13:CV13"/>
    <mergeCell ref="A14:AB14"/>
    <mergeCell ref="AC14:AF14"/>
    <mergeCell ref="AG14:AR14"/>
    <mergeCell ref="AS14:BL14"/>
    <mergeCell ref="BM14:CD14"/>
    <mergeCell ref="CE14:CV14"/>
    <mergeCell ref="A15:AB15"/>
    <mergeCell ref="AC15:AF15"/>
    <mergeCell ref="AG15:AR15"/>
    <mergeCell ref="AS15:BL15"/>
    <mergeCell ref="BM15:CD15"/>
    <mergeCell ref="CE15:CV15"/>
    <mergeCell ref="A16:AB16"/>
    <mergeCell ref="AC16:AF16"/>
    <mergeCell ref="AG16:AR16"/>
    <mergeCell ref="AS16:BL16"/>
    <mergeCell ref="BM16:CD16"/>
    <mergeCell ref="CE16:CV16"/>
    <mergeCell ref="A17:AB17"/>
    <mergeCell ref="AC17:AF17"/>
    <mergeCell ref="AG17:AR17"/>
    <mergeCell ref="AS17:BL17"/>
    <mergeCell ref="BM17:CD17"/>
    <mergeCell ref="CE17:CV17"/>
    <mergeCell ref="A18:AB18"/>
    <mergeCell ref="AC18:AF18"/>
    <mergeCell ref="AG18:AR18"/>
    <mergeCell ref="AS18:BL18"/>
    <mergeCell ref="BM18:CD18"/>
    <mergeCell ref="CE18:CV18"/>
    <mergeCell ref="A19:AB19"/>
    <mergeCell ref="AC19:AF19"/>
    <mergeCell ref="AG19:AR19"/>
    <mergeCell ref="AS19:BL19"/>
    <mergeCell ref="BM19:CD19"/>
    <mergeCell ref="CE19:CV19"/>
    <mergeCell ref="A20:AB20"/>
    <mergeCell ref="AC20:AF20"/>
    <mergeCell ref="AG20:AR20"/>
    <mergeCell ref="AS20:BL20"/>
    <mergeCell ref="BM20:CD20"/>
    <mergeCell ref="CE20:CV20"/>
    <mergeCell ref="A21:AB21"/>
    <mergeCell ref="AC21:AF21"/>
    <mergeCell ref="AG21:AR21"/>
    <mergeCell ref="AS21:BL21"/>
    <mergeCell ref="BM21:CD21"/>
    <mergeCell ref="CE21:CV21"/>
    <mergeCell ref="A22:AB22"/>
    <mergeCell ref="AC22:AF22"/>
    <mergeCell ref="AG22:AR22"/>
    <mergeCell ref="AS22:BL22"/>
    <mergeCell ref="BM22:CD22"/>
    <mergeCell ref="CE22:CV22"/>
    <mergeCell ref="A23:AB23"/>
    <mergeCell ref="AG23:AR23"/>
    <mergeCell ref="AS23:BJ23"/>
    <mergeCell ref="BM23:CC23"/>
    <mergeCell ref="CE23:CV23"/>
    <mergeCell ref="CE25:CV25"/>
    <mergeCell ref="A24:AB24"/>
    <mergeCell ref="AG24:AR24"/>
    <mergeCell ref="AS24:BJ24"/>
    <mergeCell ref="BM24:CC24"/>
    <mergeCell ref="CE24:CV24"/>
    <mergeCell ref="A26:AB26"/>
    <mergeCell ref="AG26:AR26"/>
    <mergeCell ref="AS26:BJ26"/>
    <mergeCell ref="BM26:CC26"/>
    <mergeCell ref="CE26:CV26"/>
    <mergeCell ref="A25:AB25"/>
    <mergeCell ref="AC25:AF25"/>
    <mergeCell ref="AG25:AR25"/>
    <mergeCell ref="AS25:BL25"/>
    <mergeCell ref="BM25:CD25"/>
    <mergeCell ref="A28:AB28"/>
    <mergeCell ref="AC28:AF28"/>
    <mergeCell ref="AG28:AR28"/>
    <mergeCell ref="AS28:BL28"/>
    <mergeCell ref="BM28:CD28"/>
    <mergeCell ref="CE28:CV28"/>
    <mergeCell ref="A29:AB29"/>
    <mergeCell ref="AC29:AF29"/>
    <mergeCell ref="AG29:AR29"/>
    <mergeCell ref="AS29:BL29"/>
    <mergeCell ref="BM29:CD29"/>
    <mergeCell ref="CE29:CV29"/>
    <mergeCell ref="A30:AB30"/>
    <mergeCell ref="AC30:AF30"/>
    <mergeCell ref="AG30:AR30"/>
    <mergeCell ref="AS30:BL30"/>
    <mergeCell ref="BM30:CD30"/>
    <mergeCell ref="CE30:CV30"/>
    <mergeCell ref="A31:AB31"/>
    <mergeCell ref="AC31:AF31"/>
    <mergeCell ref="AG31:AR31"/>
    <mergeCell ref="AS31:BL31"/>
    <mergeCell ref="BM31:CD31"/>
    <mergeCell ref="CE31:CV31"/>
    <mergeCell ref="A32:AB32"/>
    <mergeCell ref="AC32:AF32"/>
    <mergeCell ref="AG32:AR32"/>
    <mergeCell ref="AS32:BL32"/>
    <mergeCell ref="BM32:CD32"/>
    <mergeCell ref="CE32:CV32"/>
    <mergeCell ref="A33:AB33"/>
    <mergeCell ref="AC33:AF33"/>
    <mergeCell ref="AG33:AR33"/>
    <mergeCell ref="AS33:BL33"/>
    <mergeCell ref="BM33:CD33"/>
    <mergeCell ref="CE33:CV33"/>
    <mergeCell ref="A34:AB34"/>
    <mergeCell ref="AC34:AF34"/>
    <mergeCell ref="AG34:AR34"/>
    <mergeCell ref="AS34:BL34"/>
    <mergeCell ref="BM34:CD34"/>
    <mergeCell ref="CE34:CV34"/>
    <mergeCell ref="CE36:CV36"/>
    <mergeCell ref="A35:AB35"/>
    <mergeCell ref="AC35:AF35"/>
    <mergeCell ref="AG35:AR35"/>
    <mergeCell ref="AS35:BL35"/>
    <mergeCell ref="BM35:CD35"/>
    <mergeCell ref="CE35:CV35"/>
    <mergeCell ref="A38:AB38"/>
    <mergeCell ref="AG38:AR38"/>
    <mergeCell ref="AS38:BJ38"/>
    <mergeCell ref="BM38:CC38"/>
    <mergeCell ref="CE38:CV38"/>
    <mergeCell ref="A36:AB36"/>
    <mergeCell ref="AC36:AF36"/>
    <mergeCell ref="AG36:AR36"/>
    <mergeCell ref="AS36:BL36"/>
    <mergeCell ref="BM36:CD36"/>
    <mergeCell ref="A37:AB37"/>
    <mergeCell ref="AG37:AR37"/>
    <mergeCell ref="AS37:BJ37"/>
    <mergeCell ref="BM37:CC37"/>
    <mergeCell ref="CE37:CV37"/>
    <mergeCell ref="A39:AB39"/>
    <mergeCell ref="AC39:AF39"/>
    <mergeCell ref="AG39:AR39"/>
    <mergeCell ref="AS39:BL39"/>
    <mergeCell ref="BM39:CD39"/>
    <mergeCell ref="CE39:CV39"/>
    <mergeCell ref="A40:AB40"/>
    <mergeCell ref="AG40:AR40"/>
    <mergeCell ref="AS40:BJ40"/>
    <mergeCell ref="BM40:CC40"/>
    <mergeCell ref="CE40:CV40"/>
    <mergeCell ref="A41:AB41"/>
    <mergeCell ref="AC41:AF41"/>
    <mergeCell ref="AG41:AR41"/>
    <mergeCell ref="AS41:BL41"/>
    <mergeCell ref="BM41:CD41"/>
    <mergeCell ref="CE41:CV41"/>
    <mergeCell ref="A42:AB42"/>
    <mergeCell ref="AG42:AR42"/>
    <mergeCell ref="AS42:BJ42"/>
    <mergeCell ref="BM42:CC42"/>
    <mergeCell ref="CE42:CV42"/>
    <mergeCell ref="CE43:CV43"/>
    <mergeCell ref="CE47:CV47"/>
    <mergeCell ref="AS63:BL63"/>
    <mergeCell ref="BM63:CD63"/>
    <mergeCell ref="A55:H55"/>
    <mergeCell ref="AS55:AU55"/>
    <mergeCell ref="BM55:BO55"/>
    <mergeCell ref="A56:AB56"/>
    <mergeCell ref="AC56:AF56"/>
    <mergeCell ref="AG56:AR56"/>
    <mergeCell ref="AS56:BL56"/>
    <mergeCell ref="BM56:CD56"/>
    <mergeCell ref="A57:H57"/>
    <mergeCell ref="AS57:AU57"/>
    <mergeCell ref="BM57:BO57"/>
    <mergeCell ref="A43:AB43"/>
    <mergeCell ref="AG43:AR43"/>
    <mergeCell ref="AS43:BJ43"/>
    <mergeCell ref="BM43:CC43"/>
    <mergeCell ref="AS44:BJ44"/>
    <mergeCell ref="BM44:CC44"/>
    <mergeCell ref="CE44:CV44"/>
    <mergeCell ref="A45:AB45"/>
    <mergeCell ref="AG45:AR45"/>
    <mergeCell ref="BM54:BO54"/>
    <mergeCell ref="A65:H65"/>
    <mergeCell ref="AS62:AU62"/>
    <mergeCell ref="BM62:BO62"/>
    <mergeCell ref="AC63:AF63"/>
    <mergeCell ref="AG63:AR63"/>
    <mergeCell ref="AS65:AU65"/>
    <mergeCell ref="BM65:BO65"/>
    <mergeCell ref="A49:AB49"/>
    <mergeCell ref="A52:H52"/>
    <mergeCell ref="AS52:AU52"/>
    <mergeCell ref="BM52:BO52"/>
    <mergeCell ref="A54:H54"/>
    <mergeCell ref="AS54:AU54"/>
    <mergeCell ref="BM58:BO58"/>
    <mergeCell ref="A53:H53"/>
    <mergeCell ref="AS64:AU64"/>
    <mergeCell ref="BM64:BO64"/>
    <mergeCell ref="A62:H62"/>
    <mergeCell ref="A58:H58"/>
    <mergeCell ref="AS58:AU58"/>
    <mergeCell ref="BM66:BO66"/>
    <mergeCell ref="AS49:AU49"/>
    <mergeCell ref="BM49:BO49"/>
    <mergeCell ref="AS53:AU53"/>
    <mergeCell ref="BM53:BO53"/>
    <mergeCell ref="A67:H67"/>
    <mergeCell ref="B1:BM1"/>
    <mergeCell ref="A63:H63"/>
    <mergeCell ref="A64:H64"/>
    <mergeCell ref="A66:H66"/>
    <mergeCell ref="A44:AB44"/>
    <mergeCell ref="AG44:AR44"/>
    <mergeCell ref="AS48:AU48"/>
    <mergeCell ref="BM48:BO48"/>
    <mergeCell ref="A48:AB48"/>
    <mergeCell ref="A50:H50"/>
    <mergeCell ref="AS50:AU50"/>
    <mergeCell ref="AS45:BJ45"/>
    <mergeCell ref="BM45:CC45"/>
    <mergeCell ref="A47:AB47"/>
    <mergeCell ref="AG47:AR47"/>
    <mergeCell ref="AS47:BJ47"/>
    <mergeCell ref="BM47:CC47"/>
    <mergeCell ref="BM68:BO68"/>
    <mergeCell ref="A69:H69"/>
    <mergeCell ref="AC69:AF69"/>
    <mergeCell ref="AG69:AR69"/>
    <mergeCell ref="AS69:BL69"/>
    <mergeCell ref="BM69:CD69"/>
    <mergeCell ref="A61:H61"/>
    <mergeCell ref="AS61:AU61"/>
    <mergeCell ref="BM61:BO61"/>
    <mergeCell ref="AS67:AU67"/>
    <mergeCell ref="BM67:BO67"/>
    <mergeCell ref="CE45:CV45"/>
    <mergeCell ref="A46:AB46"/>
    <mergeCell ref="AG46:AR46"/>
    <mergeCell ref="AS46:BJ46"/>
    <mergeCell ref="BM46:CC46"/>
    <mergeCell ref="CE46:CV46"/>
    <mergeCell ref="A72:H72"/>
    <mergeCell ref="AS70:AU70"/>
    <mergeCell ref="BM70:BO70"/>
    <mergeCell ref="AS66:AU66"/>
    <mergeCell ref="A71:H71"/>
    <mergeCell ref="A70:H70"/>
    <mergeCell ref="BM50:BO50"/>
    <mergeCell ref="A51:H51"/>
    <mergeCell ref="AS51:AU51"/>
    <mergeCell ref="BM51:BO51"/>
    <mergeCell ref="A59:H59"/>
    <mergeCell ref="AS59:AU59"/>
    <mergeCell ref="BM59:BO59"/>
    <mergeCell ref="A60:H60"/>
    <mergeCell ref="AS60:AU60"/>
    <mergeCell ref="BM60:BO60"/>
    <mergeCell ref="A68:H68"/>
    <mergeCell ref="AS68:AU68"/>
  </mergeCells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Prof-RomanovaAA</dc:creator>
  <cp:lastModifiedBy>Лукашева</cp:lastModifiedBy>
  <cp:lastPrinted>2017-02-08T04:37:43Z</cp:lastPrinted>
  <dcterms:created xsi:type="dcterms:W3CDTF">2007-09-26T10:24:08Z</dcterms:created>
  <dcterms:modified xsi:type="dcterms:W3CDTF">2018-01-30T08:50:48Z</dcterms:modified>
</cp:coreProperties>
</file>