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V\Desktop\Мои документы\Отчеты\2024\1. Ежеквартальные\Квартальный для сайта 2024\Отчет для сайта 2кв 2024\"/>
    </mc:Choice>
  </mc:AlternateContent>
  <bookViews>
    <workbookView xWindow="0" yWindow="0" windowWidth="23040" windowHeight="10644" tabRatio="790"/>
  </bookViews>
  <sheets>
    <sheet name="Лист1" sheetId="30" r:id="rId1"/>
  </sheets>
  <calcPr calcId="152511"/>
</workbook>
</file>

<file path=xl/calcChain.xml><?xml version="1.0" encoding="utf-8"?>
<calcChain xmlns="http://schemas.openxmlformats.org/spreadsheetml/2006/main">
  <c r="BM7" i="30" l="1"/>
  <c r="BM21" i="30"/>
  <c r="BM8" i="30"/>
  <c r="BM38" i="30"/>
  <c r="BM52" i="30"/>
  <c r="BM42" i="30"/>
  <c r="AS52" i="30"/>
  <c r="AS37" i="30" s="1"/>
  <c r="AS42" i="30"/>
  <c r="BM37" i="30" l="1"/>
  <c r="CE50" i="30"/>
  <c r="AS8" i="30" l="1"/>
  <c r="CE12" i="30"/>
  <c r="BM61" i="30" l="1"/>
  <c r="AS61" i="30"/>
  <c r="BM14" i="30" l="1"/>
  <c r="CE13" i="30"/>
  <c r="CE59" i="30" l="1"/>
  <c r="CE76" i="30" l="1"/>
  <c r="AS14" i="30"/>
  <c r="CE28" i="30"/>
  <c r="AS21" i="30"/>
  <c r="CE49" i="30"/>
  <c r="CE51" i="30"/>
  <c r="AS7" i="30" l="1"/>
  <c r="AS38" i="30"/>
  <c r="AS5" i="30" l="1"/>
  <c r="BM5" i="30"/>
  <c r="CE85" i="30"/>
  <c r="CE83" i="30"/>
  <c r="CE72" i="30"/>
  <c r="CE78" i="30"/>
  <c r="BL53" i="30" l="1"/>
  <c r="BL56" i="30"/>
  <c r="CE58" i="30" l="1"/>
  <c r="CE45" i="30" l="1"/>
  <c r="CE57" i="30" l="1"/>
  <c r="CE47" i="30"/>
  <c r="CE46" i="30"/>
  <c r="CE33" i="30"/>
  <c r="CE82" i="30" l="1"/>
  <c r="CE69" i="30"/>
  <c r="CE32" i="30"/>
  <c r="CE52" i="30" l="1"/>
  <c r="CE81" i="30"/>
  <c r="CE60" i="30"/>
  <c r="CE56" i="30"/>
  <c r="CE30" i="30"/>
  <c r="CE55" i="30" l="1"/>
  <c r="CE36" i="30" l="1"/>
  <c r="CE54" i="30" l="1"/>
  <c r="CE48" i="30"/>
  <c r="CE88" i="30" l="1"/>
  <c r="CE66" i="30"/>
  <c r="CE41" i="30"/>
  <c r="CE40" i="30"/>
  <c r="CE86" i="30"/>
  <c r="CE87" i="30"/>
  <c r="CE84" i="30"/>
  <c r="CE80" i="30"/>
  <c r="CE77" i="30"/>
  <c r="CE75" i="30"/>
  <c r="CE74" i="30"/>
  <c r="CE73" i="30"/>
  <c r="CE67" i="30"/>
  <c r="CE68" i="30"/>
  <c r="CE70" i="30"/>
  <c r="CE71" i="30"/>
  <c r="CE65" i="30"/>
  <c r="CE63" i="30"/>
  <c r="CE64" i="30"/>
  <c r="CE79" i="30"/>
  <c r="CE44" i="30"/>
  <c r="CE43" i="30"/>
  <c r="CE53" i="30"/>
  <c r="CE29" i="30"/>
  <c r="CE27" i="30"/>
  <c r="CE25" i="30"/>
  <c r="CE24" i="30"/>
  <c r="CE39" i="30"/>
  <c r="CE35" i="30"/>
  <c r="CE34" i="30"/>
  <c r="CE31" i="30"/>
  <c r="CE26" i="30"/>
  <c r="CE23" i="30"/>
  <c r="CE22" i="30"/>
  <c r="CE20" i="30"/>
  <c r="CE19" i="30"/>
  <c r="CE18" i="30"/>
  <c r="CE17" i="30"/>
  <c r="CE16" i="30"/>
  <c r="CE15" i="30"/>
  <c r="CE11" i="30"/>
  <c r="CE10" i="30"/>
  <c r="CE9" i="30"/>
  <c r="CE8" i="30" l="1"/>
  <c r="CE37" i="30"/>
  <c r="CE61" i="30"/>
  <c r="CE14" i="30"/>
  <c r="CE42" i="30"/>
  <c r="CE38" i="30"/>
  <c r="CE21" i="30"/>
  <c r="CE7" i="30" l="1"/>
  <c r="CE5" i="30" l="1"/>
</calcChain>
</file>

<file path=xl/sharedStrings.xml><?xml version="1.0" encoding="utf-8"?>
<sst xmlns="http://schemas.openxmlformats.org/spreadsheetml/2006/main" count="90" uniqueCount="89">
  <si>
    <t>Транспорт</t>
  </si>
  <si>
    <t>Единый сельхозналог</t>
  </si>
  <si>
    <t>Земельный налог с организаций</t>
  </si>
  <si>
    <t>Земельный налог</t>
  </si>
  <si>
    <t>Денежные взыскания (штрафы), установленные законами субъектов РФ за несоблюдение муниципальных правовых актов, зачисляемые в бюджеты поселений</t>
  </si>
  <si>
    <t>Прочие поступления от денежных взысканий (штрафов) и иных сумм в возмещение ущерба, зачисляемые в бюджеты поселений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</si>
  <si>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</si>
  <si>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</si>
  <si>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</si>
  <si>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Водное хозяйство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</si>
  <si>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</si>
  <si>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</si>
  <si>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</si>
  <si>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</si>
  <si>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физической культуры и спорта</t>
  </si>
  <si>
    <t>Пенсионное обеспечение</t>
  </si>
  <si>
    <t>Культура</t>
  </si>
  <si>
    <t>Наименование показателя</t>
  </si>
  <si>
    <t>Утвержденные бюджетные 
назначения</t>
  </si>
  <si>
    <t>Исполнено</t>
  </si>
  <si>
    <t>Неисполненные назначения</t>
  </si>
  <si>
    <t>Доходы бюджета - всего</t>
  </si>
  <si>
    <t>в том числе:</t>
  </si>
  <si>
    <t xml:space="preserve"> </t>
  </si>
  <si>
    <t>СОБСТВЕННЫЕ ДОХОДЫ</t>
  </si>
  <si>
    <t xml:space="preserve">НДФЛ </t>
  </si>
  <si>
    <t>НДФЛ  с   доходов, источником которых является налоговый агент,  за исключением   доходов,   в   отношении   которых исчисление  и  уплата  налога  осуществляются  в соответствии  со  статьями  227,  227.1  и   228НК РФ</t>
  </si>
  <si>
    <t>НДФЛ с   доходов, полученных от осуществления  деятельности ф/л, зарегистрированными  в качестве  индивидуальных  предпринимателей,                      нотариусов,  занимающихся  частной  практикой, адвокатов,  учредивших  адвокатские  кабинеты, и  других лиц, занимающихся  частной  практикой  в соответствии со ст. 227 НК РФ</t>
  </si>
  <si>
    <t>НДФЛ  с   доходов, полученных ф/л в соответствии  со ст.228   НК РФ</t>
  </si>
  <si>
    <t>Доходы от уплаты акцизов на дизельное топливо,зачисляемые в консолидированные бюджеты субъектов РФ</t>
  </si>
  <si>
    <t>Доходы от уплаты акцизов на моторные масла для дизельныхи (или) карбюраторных(инжекторных)двигателей,зачисляемые в консолидированные бюджеты субъектов РФ</t>
  </si>
  <si>
    <t>Доходы от уплаты акцизов на автомобильный бензин,производимый на территории РФ,зачисляемые в консолидированные бюджеты субъектов РФ</t>
  </si>
  <si>
    <t>Доходы от уплаты акцизов на прямогонный бензин,производимый на территории РФ,зачисляемые в консолидированные бюджеты субъектов РФ</t>
  </si>
  <si>
    <t>Налог на имущество физ.лиц</t>
  </si>
  <si>
    <t xml:space="preserve">Доходы, получаемые в виде арендной платы за земельные участки, государственная собственность на которые не разграничена, и которые расположены расположены в границах городских поселений, а так же средства от продажи права на заключение договоров аренды указанных земельных участков 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</si>
  <si>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</si>
  <si>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перечисления части прибыли,остающейся после уплаты налогов и иных обязательных платежей муниципальных унитарных предприятий,созданных поселениями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</si>
  <si>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</si>
  <si>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участков,государственная собственность на которые не разграничена</t>
  </si>
  <si>
    <t>Безвозмездные поступления</t>
  </si>
  <si>
    <t>Дотации бюджетам поселений на выравнивание уровня бюджетной обеспеченности</t>
  </si>
  <si>
    <t>Дотации бюджетам поселений на выравнивание уровня бюджетной обеспеченности из  регионального ФФП</t>
  </si>
  <si>
    <t>Субвенции бюджетам городских поселений на выполнение передаваемых полномочий субъектов Российской Федерации (субвенции на осуществление государственных полномочий по созданию и обеспечению деятельности административных комиссий)</t>
  </si>
  <si>
    <t>Прочие межбюджетные трансферты,передаваемые бюджетам  поселений</t>
  </si>
  <si>
    <t>Расходы бюджета - всего</t>
  </si>
  <si>
    <t>Другие общегосударственные расходы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</si>
  <si>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</si>
  <si>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Функционирование высшего должностного лица субъекта Российской Федерации и муниципального образования</t>
  </si>
  <si>
    <t xml:space="preserve">Денежные взыскания штрафы </t>
  </si>
  <si>
    <t>Доходы от реализации имущества, находящегося в государственной и муниципальной собственности</t>
  </si>
  <si>
    <t>Социальное обеспечение населения</t>
  </si>
  <si>
    <t>Субсидии</t>
  </si>
  <si>
    <t>Субсидии бюджетам городских поселений на обеспечение мероприятий по переселению граждан из аварийного жилищного фонда за счет фонда ЖКХ</t>
  </si>
  <si>
    <t>Субсидии бюджетам городских поселений на обеспечение мероприятий по переселению граждан из аварийного жилищного фонда за счет средств бюджетов</t>
  </si>
  <si>
    <t>Прочие МБТ, передаваемые бюджетам городских поселений по сбалансированности бюджетов</t>
  </si>
  <si>
    <t>Возврат прочих остатков субсидий, имеющих целевое назначение, прошлых лет из бюджетов городских поселений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</si>
  <si>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</si>
  <si>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Правителььства РФ высших исполнительных органов государственной власти субъектов РФ,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</si>
  <si>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</si>
  <si>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Мобилизационная и вневойсковая подготовка</t>
  </si>
  <si>
    <t>Другие вопросы в области охраны окружающей среды</t>
  </si>
  <si>
    <t>Профессиональная подготовка, переподготовка и повышение квалификации</t>
  </si>
  <si>
    <t>Административные штрафы, установленные законами субъектов РФ об административных правонарушениях</t>
  </si>
  <si>
    <t>Субсидии бюджетам городских поселений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</si>
  <si>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Субсидии бюджетам муниципальных образований на организацию и проведение акарицидных обработок</t>
  </si>
  <si>
    <t>Налоги на товары(работы,услуги), реализуемые на территории РФ</t>
  </si>
  <si>
    <t>Другие вопросы в области жилищно-коммунального хозяйства</t>
  </si>
  <si>
    <t>Лесное хозяйство</t>
  </si>
  <si>
    <t>Молодежная политика</t>
  </si>
  <si>
    <t>Другие вопросы в области здравоохранения</t>
  </si>
  <si>
    <t>Земельный налог с физ.лиц</t>
  </si>
  <si>
    <t>Денежные взыскания,штрафы в случае просрочки исполнения поставщиком (подрядчиком, исполнителем) обязательств, предусмотренных муниципальным контрактом</t>
  </si>
  <si>
    <t>Другие вопросы в области национальной экономики</t>
  </si>
  <si>
    <t>Невыясненные поступления, зачисляемые в бюджеты городских поселений</t>
  </si>
  <si>
    <t>Налог на доходы ф/л в отношении доходов от долевого участия в организации, полученных в виде дивидентов (в части суммы налога, не превышающей 650 000 рублей)</t>
  </si>
  <si>
    <t>Прочие безвозмездные поступления в бюджеты городских поселений (средства жителей)</t>
  </si>
  <si>
    <t>Иные МБТ на выполнение переданных муниципальных полономочий по организации мероприятий межпоселенческого характера по охране окружающей среды</t>
  </si>
  <si>
    <t>Прочие МБТна содержание автомобильных дорог общего пользования местного значения</t>
  </si>
  <si>
    <t>Субсидии бюджетам городских поселений на софинансирование муниципальных программ формирования современной городской среды за счет средств краевого бюджета</t>
  </si>
  <si>
    <t>Прочие МБТ бюджетам поселений на частичную компенсацию расходов на повышение оплаты труда отдельным категориям работников бюджетной сферы Красноярского края</t>
  </si>
  <si>
    <t xml:space="preserve"> Прочие субсидии бюджетам городских поселений на оплату разницы между стоимостью строительства многоквартирного дома,определенной разработанной проектно-сметной документацией,стоимостью жилых помещений при приобретении у застройщиков,сформированной заказчиком, и стоимостью общей</t>
  </si>
  <si>
    <t>Субсидии бюджетам муниципальных образований на обустройство участков улично-дорожной сети вблизи образовательных органгизаций для обеспечения безопастности дорожного движения за счет средств дорожного фонда Красноярского края</t>
  </si>
  <si>
    <t>НДФЛ с доходов ф/л в части суммы налогов, превышающей 650000 рублей, относящейся к части налоговой базы,превыщающей 5000000</t>
  </si>
  <si>
    <t>трансферты,передаваемые бюджетам городских поселений(трансферты на обустройство мест (площадок) накопления отходов потребления и (или) приобретение контейнерного оборудования</t>
  </si>
  <si>
    <t>Субсидии бюджетам муниципальных образований на осуществление дорожной деятельности в целях решения задач социально - экономического развития территорий  за счет средств дорожного фонда Красноярского края</t>
  </si>
  <si>
    <t>Исполнение бюджета  города Иланский Иланского района за 2 квартал  2024г.</t>
  </si>
  <si>
    <t>Доходы от продажи иного имущества, находящегося в собственности городских поселений (за исключением земельных участков муниципальных бюджетных и автономных учреждений) в части реализации основных средств по указанному имуществу</t>
  </si>
  <si>
    <t>Субсидии бюджетам муниципальных образований наоплату разницы между стоимостью строительства многоквартирного дома,определенной разработанной проектно-сметной документацией,стоимостью жилых помещений при приобретении у застройщиков,сформированной заказчиком и стоимостью общей площади жилых помещений, рассчитанной по предельной стоимости квадратного метра</t>
  </si>
  <si>
    <t>Прочие межбюджетные трансферты, передаваемые бюджетам городских поселений (трансферты на содействие развитию налогового потенциала)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</si>
</sst>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/>
    <xf numFmtId="0" fontId="0" fillId="0" borderId="2" xfId="0" applyBorder="1"/>
    <xf numFmtId="49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0" fontId="0" fillId="0" borderId="0" xfId="0" applyFont="1"/>
    <xf numFmtId="0" fontId="0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0" fontId="0" fillId="0" borderId="2" xfId="0" applyFill="1" applyBorder="1"/>
    <xf numFmtId="49" fontId="1" fillId="0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0" xfId="0" applyFill="1"/>
    <xf numFmtId="2" fontId="5" fillId="0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5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5" fillId="0" borderId="0" xfId="0" applyFont="1" applyBorder="1" applyAlignment="1">
      <alignment wrapText="1"/>
    </xf>
    <xf numFmtId="2" fontId="4" fillId="0" borderId="2" xfId="0" applyNumberFormat="1" applyFont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left" wrapText="1"/>
    </xf>
    <xf numFmtId="2" fontId="5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2" fontId="5" fillId="0" borderId="2" xfId="0" applyNumberFormat="1" applyFont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4" fillId="0" borderId="2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91"/>
  <sheetViews>
    <sheetView tabSelected="1" view="pageBreakPreview" topLeftCell="A52" zoomScaleSheetLayoutView="100" workbookViewId="0">
      <selection activeCell="DX57" sqref="DX57"/>
    </sheetView>
  </sheetViews>
  <sheetFormatPr defaultRowHeight="13.2" x14ac:dyDescent="0.25"/>
  <cols>
    <col min="8" max="8" width="4" customWidth="1"/>
    <col min="9" max="38" width="9.109375" hidden="1" customWidth="1"/>
    <col min="39" max="39" width="8.88671875" hidden="1" customWidth="1"/>
    <col min="40" max="44" width="9.109375" hidden="1" customWidth="1"/>
    <col min="47" max="47" width="3.88671875" customWidth="1"/>
    <col min="48" max="50" width="9.109375" hidden="1" customWidth="1"/>
    <col min="51" max="51" width="8.88671875" hidden="1" customWidth="1"/>
    <col min="52" max="64" width="9.109375" hidden="1" customWidth="1"/>
    <col min="67" max="67" width="1.5546875" customWidth="1"/>
    <col min="68" max="69" width="9.109375" hidden="1" customWidth="1"/>
    <col min="70" max="70" width="4.88671875" hidden="1" customWidth="1"/>
    <col min="71" max="81" width="9.109375" hidden="1" customWidth="1"/>
    <col min="82" max="82" width="0.109375" customWidth="1"/>
    <col min="83" max="83" width="16.6640625" customWidth="1"/>
    <col min="84" max="84" width="0.33203125" hidden="1" customWidth="1"/>
    <col min="85" max="87" width="9.109375" hidden="1" customWidth="1"/>
    <col min="88" max="88" width="6.44140625" hidden="1" customWidth="1"/>
    <col min="89" max="98" width="9.109375" hidden="1" customWidth="1"/>
    <col min="99" max="99" width="3.33203125" hidden="1" customWidth="1"/>
    <col min="100" max="100" width="0.33203125" hidden="1" customWidth="1"/>
    <col min="101" max="101" width="1.5546875" hidden="1" customWidth="1"/>
    <col min="102" max="110" width="9.109375" hidden="1" customWidth="1"/>
    <col min="111" max="111" width="1.5546875" hidden="1" customWidth="1"/>
    <col min="112" max="126" width="9.109375" hidden="1" customWidth="1"/>
  </cols>
  <sheetData>
    <row r="1" spans="1:126" x14ac:dyDescent="0.25">
      <c r="B1" s="87" t="s">
        <v>85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</row>
    <row r="3" spans="1:126" x14ac:dyDescent="0.25">
      <c r="A3" s="63" t="s">
        <v>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 t="s">
        <v>18</v>
      </c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 t="s">
        <v>19</v>
      </c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 t="s">
        <v>20</v>
      </c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</row>
    <row r="4" spans="1:126" x14ac:dyDescent="0.25">
      <c r="A4" s="64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>
        <v>4</v>
      </c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>
        <v>5</v>
      </c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>
        <v>6</v>
      </c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</row>
    <row r="5" spans="1:126" x14ac:dyDescent="0.25">
      <c r="A5" s="65" t="s">
        <v>21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7">
        <f>AS7+AS37</f>
        <v>162839751.77000001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7">
        <f>BM7+BM37</f>
        <v>43967148</v>
      </c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7">
        <f>BM5-AS5</f>
        <v>-118872603.77000001</v>
      </c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</row>
    <row r="6" spans="1:126" x14ac:dyDescent="0.25">
      <c r="A6" s="69" t="s">
        <v>22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 t="s">
        <v>23</v>
      </c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</row>
    <row r="7" spans="1:126" x14ac:dyDescent="0.25">
      <c r="A7" s="72" t="s">
        <v>24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7">
        <f>AS8+AS14+AS19+AS20+AS21+AS24+AS25+AS26+AS27+AS29+AS30+AS31+AS33+AS28+AS35+AS36</f>
        <v>60927238.589999996</v>
      </c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7">
        <f>BM8+BM14+BM19+BM20+BM21+BM25+BM27+BM31+BM33+BM29+BM24+BM26+BM30+BM28+BM36+BM35+BM32</f>
        <v>33967676.049999997</v>
      </c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7">
        <f t="shared" ref="CE7:CE23" si="0">BM7-AS7</f>
        <v>-26959562.539999999</v>
      </c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</row>
    <row r="8" spans="1:126" x14ac:dyDescent="0.25">
      <c r="A8" s="73" t="s">
        <v>25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4"/>
      <c r="AD8" s="74"/>
      <c r="AE8" s="74"/>
      <c r="AF8" s="74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75">
        <f>AS9+AS10+AS11+AS13+AS12</f>
        <v>47608345.419999994</v>
      </c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>
        <f>SUM(BM9:CD13)</f>
        <v>26772265.280000001</v>
      </c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>
        <f t="shared" si="0"/>
        <v>-20836080.139999993</v>
      </c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</row>
    <row r="9" spans="1:126" ht="38.25" customHeight="1" x14ac:dyDescent="0.25">
      <c r="A9" s="47" t="s">
        <v>26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62"/>
      <c r="AD9" s="62"/>
      <c r="AE9" s="62"/>
      <c r="AF9" s="62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49">
        <v>47145160.759999998</v>
      </c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49">
        <v>26633367.620000001</v>
      </c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49">
        <f t="shared" si="0"/>
        <v>-20511793.139999997</v>
      </c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</row>
    <row r="10" spans="1:126" ht="46.5" customHeight="1" x14ac:dyDescent="0.25">
      <c r="A10" s="47" t="s">
        <v>27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9">
        <v>40800</v>
      </c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>
        <v>34233.68</v>
      </c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>
        <f t="shared" si="0"/>
        <v>-6566.32</v>
      </c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</row>
    <row r="11" spans="1:126" ht="20.25" customHeight="1" x14ac:dyDescent="0.25">
      <c r="A11" s="47" t="s">
        <v>28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9">
        <v>381000</v>
      </c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>
        <v>73876.679999999993</v>
      </c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>
        <f t="shared" si="0"/>
        <v>-307123.32</v>
      </c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</row>
    <row r="12" spans="1:126" ht="20.25" customHeight="1" x14ac:dyDescent="0.25">
      <c r="A12" s="47" t="s">
        <v>82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9">
        <v>0</v>
      </c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>
        <v>0</v>
      </c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>
        <f t="shared" si="0"/>
        <v>0</v>
      </c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</row>
    <row r="13" spans="1:126" ht="20.25" customHeight="1" x14ac:dyDescent="0.25">
      <c r="A13" s="47" t="s">
        <v>74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9">
        <v>41384.660000000003</v>
      </c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>
        <v>30787.3</v>
      </c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>
        <f t="shared" ref="CE13" si="1">BM13-AS13</f>
        <v>-10597.360000000004</v>
      </c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</row>
    <row r="14" spans="1:126" ht="15.75" customHeight="1" x14ac:dyDescent="0.25">
      <c r="A14" s="73" t="s">
        <v>65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53"/>
      <c r="AD14" s="53"/>
      <c r="AE14" s="53"/>
      <c r="AF14" s="53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75">
        <f>AS15+AS16+AS17+AS18</f>
        <v>2916500</v>
      </c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>
        <f>BM15+BM16+BM17+BM18</f>
        <v>1403208.1400000001</v>
      </c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>
        <f t="shared" si="0"/>
        <v>-1513291.8599999999</v>
      </c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</row>
    <row r="15" spans="1:126" ht="25.5" customHeight="1" x14ac:dyDescent="0.25">
      <c r="A15" s="47" t="s">
        <v>29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49">
        <v>1521100</v>
      </c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>
        <v>716790.28</v>
      </c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>
        <f t="shared" si="0"/>
        <v>-804309.72</v>
      </c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</row>
    <row r="16" spans="1:126" ht="29.25" customHeight="1" x14ac:dyDescent="0.25">
      <c r="A16" s="57" t="s">
        <v>30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49">
        <v>7200</v>
      </c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>
        <v>4148.07</v>
      </c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>
        <f t="shared" si="0"/>
        <v>-3051.9300000000003</v>
      </c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</row>
    <row r="17" spans="1:100" ht="27" customHeight="1" x14ac:dyDescent="0.25">
      <c r="A17" s="47" t="s">
        <v>31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49">
        <v>1577200</v>
      </c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>
        <v>775338.93</v>
      </c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>
        <f t="shared" si="0"/>
        <v>-801861.07</v>
      </c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</row>
    <row r="18" spans="1:100" ht="30.75" customHeight="1" x14ac:dyDescent="0.25">
      <c r="A18" s="47" t="s">
        <v>32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49">
        <v>-189000</v>
      </c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>
        <v>-93069.14</v>
      </c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>
        <f t="shared" si="0"/>
        <v>95930.86</v>
      </c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</row>
    <row r="19" spans="1:100" ht="18" customHeight="1" x14ac:dyDescent="0.25">
      <c r="A19" s="73" t="s">
        <v>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49">
        <v>388500</v>
      </c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>
        <v>444713</v>
      </c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>
        <f t="shared" si="0"/>
        <v>56213</v>
      </c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</row>
    <row r="20" spans="1:100" x14ac:dyDescent="0.25">
      <c r="A20" s="77" t="s">
        <v>33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49">
        <v>3056536.85</v>
      </c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>
        <v>457888.2</v>
      </c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>
        <f t="shared" si="0"/>
        <v>-2598648.65</v>
      </c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</row>
    <row r="21" spans="1:100" x14ac:dyDescent="0.25">
      <c r="A21" s="73" t="s">
        <v>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75">
        <f>AS22+AS23</f>
        <v>3741487.27</v>
      </c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>
        <f>BM22+BM23</f>
        <v>1351470.23</v>
      </c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>
        <f t="shared" si="0"/>
        <v>-2390017.04</v>
      </c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</row>
    <row r="22" spans="1:100" s="8" customFormat="1" x14ac:dyDescent="0.25">
      <c r="A22" s="55" t="s">
        <v>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49">
        <v>1660633.26</v>
      </c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>
        <v>848632.66</v>
      </c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>
        <f t="shared" si="0"/>
        <v>-812000.6</v>
      </c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</row>
    <row r="23" spans="1:100" x14ac:dyDescent="0.25">
      <c r="A23" s="47" t="s">
        <v>70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49">
        <v>2080854.01</v>
      </c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>
        <v>502837.57</v>
      </c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>
        <f t="shared" si="0"/>
        <v>-1578016.44</v>
      </c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</row>
    <row r="24" spans="1:100" ht="41.25" customHeight="1" x14ac:dyDescent="0.25">
      <c r="A24" s="47" t="s">
        <v>34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19"/>
      <c r="AD24" s="20"/>
      <c r="AE24" s="20"/>
      <c r="AF24" s="20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79">
        <v>1071792</v>
      </c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42"/>
      <c r="BL24" s="42"/>
      <c r="BM24" s="79">
        <v>570913.75</v>
      </c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21"/>
      <c r="CE24" s="51">
        <f t="shared" ref="CE24:CE29" si="2">BM24-AS24</f>
        <v>-500878.25</v>
      </c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</row>
    <row r="25" spans="1:100" ht="39" customHeight="1" x14ac:dyDescent="0.25">
      <c r="A25" s="47" t="s">
        <v>35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29"/>
      <c r="AD25" s="20"/>
      <c r="AE25" s="20"/>
      <c r="AF25" s="20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51">
        <v>880792.92</v>
      </c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21"/>
      <c r="BL25" s="21"/>
      <c r="BM25" s="51">
        <v>1013950.08</v>
      </c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21"/>
      <c r="CE25" s="51">
        <f t="shared" si="2"/>
        <v>133157.15999999992</v>
      </c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</row>
    <row r="26" spans="1:100" ht="41.25" customHeight="1" x14ac:dyDescent="0.25">
      <c r="A26" s="55" t="s">
        <v>36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62"/>
      <c r="AD26" s="62"/>
      <c r="AE26" s="62"/>
      <c r="AF26" s="62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49">
        <v>5287.8</v>
      </c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>
        <v>2877.13</v>
      </c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>
        <f t="shared" si="2"/>
        <v>-2410.67</v>
      </c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</row>
    <row r="27" spans="1:100" ht="49.5" customHeight="1" x14ac:dyDescent="0.25">
      <c r="A27" s="55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28"/>
      <c r="AD27" s="20"/>
      <c r="AE27" s="20"/>
      <c r="AF27" s="20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51">
        <v>96000</v>
      </c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21"/>
      <c r="BL27" s="21"/>
      <c r="BM27" s="51">
        <v>67249.38</v>
      </c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21"/>
      <c r="CE27" s="51">
        <f t="shared" si="2"/>
        <v>-28750.619999999995</v>
      </c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</row>
    <row r="28" spans="1:100" ht="49.5" customHeight="1" x14ac:dyDescent="0.25">
      <c r="A28" s="57" t="s">
        <v>48</v>
      </c>
      <c r="B28" s="57"/>
      <c r="C28" s="57"/>
      <c r="D28" s="57"/>
      <c r="E28" s="57"/>
      <c r="F28" s="57"/>
      <c r="G28" s="57"/>
      <c r="H28" s="5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0"/>
      <c r="AE28" s="10"/>
      <c r="AF28" s="10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51">
        <v>0</v>
      </c>
      <c r="AT28" s="51"/>
      <c r="AU28" s="51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8"/>
      <c r="BL28" s="38"/>
      <c r="BM28" s="51">
        <v>0</v>
      </c>
      <c r="BN28" s="51"/>
      <c r="BO28" s="5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39"/>
      <c r="CE28" s="34">
        <f t="shared" si="2"/>
        <v>0</v>
      </c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</row>
    <row r="29" spans="1:100" ht="23.25" customHeight="1" x14ac:dyDescent="0.25">
      <c r="A29" s="57" t="s">
        <v>71</v>
      </c>
      <c r="B29" s="57"/>
      <c r="C29" s="57"/>
      <c r="D29" s="57"/>
      <c r="E29" s="57"/>
      <c r="F29" s="57"/>
      <c r="G29" s="57"/>
      <c r="H29" s="5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0"/>
      <c r="AE29" s="10"/>
      <c r="AF29" s="10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51">
        <v>0</v>
      </c>
      <c r="AT29" s="51"/>
      <c r="AU29" s="51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21"/>
      <c r="BL29" s="21"/>
      <c r="BM29" s="51">
        <v>0</v>
      </c>
      <c r="BN29" s="51"/>
      <c r="BO29" s="51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7"/>
      <c r="CE29" s="18">
        <f t="shared" si="2"/>
        <v>0</v>
      </c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</row>
    <row r="30" spans="1:100" ht="49.5" customHeight="1" x14ac:dyDescent="0.25">
      <c r="A30" s="55" t="s">
        <v>49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9">
        <v>1043100</v>
      </c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>
        <v>1341300</v>
      </c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>
        <f t="shared" ref="CE30" si="3">BM30-AS30</f>
        <v>298200</v>
      </c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</row>
    <row r="31" spans="1:100" ht="49.5" customHeight="1" x14ac:dyDescent="0.25">
      <c r="A31" s="55" t="s">
        <v>38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9">
        <v>70000</v>
      </c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>
        <v>63790.98</v>
      </c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>
        <f t="shared" ref="CE31:CE39" si="4">BM31-AS31</f>
        <v>-6209.0199999999968</v>
      </c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</row>
    <row r="32" spans="1:100" ht="49.5" customHeight="1" x14ac:dyDescent="0.25">
      <c r="A32" s="55" t="s">
        <v>86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9">
        <v>0</v>
      </c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>
        <v>458000</v>
      </c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>
        <f t="shared" ref="CE32:CE33" si="5">BM32-AS32</f>
        <v>458000</v>
      </c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</row>
    <row r="33" spans="1:100" ht="38.25" customHeight="1" x14ac:dyDescent="0.25">
      <c r="A33" s="55" t="s">
        <v>62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49">
        <v>48896.33</v>
      </c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>
        <v>15777.78</v>
      </c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>
        <f t="shared" si="5"/>
        <v>-33118.550000000003</v>
      </c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</row>
    <row r="34" spans="1:100" ht="38.25" customHeight="1" x14ac:dyDescent="0.25">
      <c r="A34" s="55" t="s">
        <v>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49">
        <v>0</v>
      </c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>
        <v>0</v>
      </c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>
        <f t="shared" si="4"/>
        <v>0</v>
      </c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</row>
    <row r="35" spans="1:100" ht="36" customHeight="1" x14ac:dyDescent="0.25">
      <c r="A35" s="55" t="s">
        <v>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49">
        <v>0</v>
      </c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>
        <v>0</v>
      </c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>
        <f t="shared" si="4"/>
        <v>0</v>
      </c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</row>
    <row r="36" spans="1:100" ht="24.75" customHeight="1" x14ac:dyDescent="0.25">
      <c r="A36" s="55" t="s">
        <v>73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49">
        <v>0</v>
      </c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>
        <v>4272.1000000000004</v>
      </c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>
        <f t="shared" ref="CE36" si="6">BM36-AS36</f>
        <v>4272.1000000000004</v>
      </c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</row>
    <row r="37" spans="1:100" ht="13.8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75">
        <f>AS42+AS52+AS38+AS40+AS41</f>
        <v>101912513.18000001</v>
      </c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>
        <f>BM38+BM42+BM52</f>
        <v>9999471.950000003</v>
      </c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>
        <f>BM37-AS37</f>
        <v>-91913041.230000004</v>
      </c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</row>
    <row r="38" spans="1:100" s="8" customFormat="1" ht="25.2" customHeight="1" x14ac:dyDescent="0.25">
      <c r="A38" s="73" t="s">
        <v>40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75">
        <f>AS39</f>
        <v>3035900</v>
      </c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>
        <f>BM39+BM40+BM41</f>
        <v>2537704.6</v>
      </c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49">
        <f t="shared" si="4"/>
        <v>-498195.39999999991</v>
      </c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</row>
    <row r="39" spans="1:100" ht="25.5" customHeight="1" x14ac:dyDescent="0.25">
      <c r="A39" s="47" t="s">
        <v>41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62"/>
      <c r="AD39" s="62"/>
      <c r="AE39" s="62"/>
      <c r="AF39" s="62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49">
        <v>3035900</v>
      </c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>
        <v>1517955</v>
      </c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>
        <f t="shared" si="4"/>
        <v>-1517945</v>
      </c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</row>
    <row r="40" spans="1:100" ht="28.5" customHeight="1" x14ac:dyDescent="0.25">
      <c r="A40" s="47" t="s">
        <v>46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19"/>
      <c r="AD40" s="26"/>
      <c r="AE40" s="26"/>
      <c r="AF40" s="2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1">
        <v>1859439.24</v>
      </c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21"/>
      <c r="BL40" s="21"/>
      <c r="BM40" s="51">
        <v>964149.6</v>
      </c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21"/>
      <c r="CE40" s="51">
        <f>BM40-AS40</f>
        <v>-895289.64</v>
      </c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</row>
    <row r="41" spans="1:100" ht="48" customHeight="1" x14ac:dyDescent="0.25">
      <c r="A41" s="47" t="s">
        <v>42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19"/>
      <c r="AD41" s="26"/>
      <c r="AE41" s="26"/>
      <c r="AF41" s="2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1">
        <v>119900</v>
      </c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21"/>
      <c r="BL41" s="21"/>
      <c r="BM41" s="51">
        <v>55600</v>
      </c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21"/>
      <c r="CE41" s="51">
        <f>BM41-AS41</f>
        <v>-64300</v>
      </c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</row>
    <row r="42" spans="1:100" s="8" customFormat="1" ht="23.25" customHeight="1" x14ac:dyDescent="0.25">
      <c r="A42" s="73" t="s">
        <v>51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75">
        <f>AS43+AS44+AS45+AS46+AS47+AS48+AS51+AS49+AS50</f>
        <v>103138834.27000001</v>
      </c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>
        <f>SUM(BM43:CD51)</f>
        <v>36024490.109999999</v>
      </c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>
        <f t="shared" ref="CE42:CE53" si="7">BM42-AS42</f>
        <v>-67114344.160000011</v>
      </c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</row>
    <row r="43" spans="1:100" ht="39" customHeight="1" x14ac:dyDescent="0.25">
      <c r="A43" s="47" t="s">
        <v>52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19"/>
      <c r="AD43" s="13"/>
      <c r="AE43" s="13"/>
      <c r="AF43" s="1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1">
        <v>56952201.950000003</v>
      </c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21"/>
      <c r="BL43" s="21"/>
      <c r="BM43" s="51">
        <v>10963244.34</v>
      </c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27"/>
      <c r="CE43" s="51">
        <f>BM43-AS43</f>
        <v>-45988957.609999999</v>
      </c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</row>
    <row r="44" spans="1:100" ht="34.5" customHeight="1" x14ac:dyDescent="0.25">
      <c r="A44" s="47" t="s">
        <v>53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19"/>
      <c r="AD44" s="13"/>
      <c r="AE44" s="13"/>
      <c r="AF44" s="1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1">
        <v>6985164.5999999996</v>
      </c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21"/>
      <c r="BL44" s="21"/>
      <c r="BM44" s="51">
        <v>5284366.4000000004</v>
      </c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27"/>
      <c r="CE44" s="51">
        <f>BM44-AS44</f>
        <v>-1700798.1999999993</v>
      </c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</row>
    <row r="45" spans="1:100" ht="46.95" customHeight="1" x14ac:dyDescent="0.25">
      <c r="A45" s="47" t="s">
        <v>80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19"/>
      <c r="AD45" s="13"/>
      <c r="AE45" s="13"/>
      <c r="AF45" s="1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1">
        <v>899100</v>
      </c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21"/>
      <c r="BL45" s="21"/>
      <c r="BM45" s="51">
        <v>566433</v>
      </c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27"/>
      <c r="CE45" s="51">
        <f>BM45-AS45</f>
        <v>-332667</v>
      </c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</row>
    <row r="46" spans="1:100" ht="34.5" customHeight="1" x14ac:dyDescent="0.25">
      <c r="A46" s="47" t="s">
        <v>64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19"/>
      <c r="AD46" s="13"/>
      <c r="AE46" s="13"/>
      <c r="AF46" s="1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1">
        <v>103855.57</v>
      </c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21"/>
      <c r="BL46" s="21"/>
      <c r="BM46" s="51">
        <v>0</v>
      </c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27"/>
      <c r="CE46" s="51">
        <f>BM46-AS46</f>
        <v>-103855.57</v>
      </c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</row>
    <row r="47" spans="1:100" ht="34.5" customHeight="1" x14ac:dyDescent="0.25">
      <c r="A47" s="47" t="s">
        <v>81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19"/>
      <c r="AD47" s="13"/>
      <c r="AE47" s="13"/>
      <c r="AF47" s="1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1">
        <v>295000</v>
      </c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21"/>
      <c r="BL47" s="21"/>
      <c r="BM47" s="51">
        <v>295000</v>
      </c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27"/>
      <c r="CE47" s="51">
        <f>BM47-AS47</f>
        <v>0</v>
      </c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</row>
    <row r="48" spans="1:100" ht="45.6" customHeight="1" x14ac:dyDescent="0.25">
      <c r="A48" s="47" t="s">
        <v>87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19"/>
      <c r="AD48" s="13"/>
      <c r="AE48" s="13"/>
      <c r="AF48" s="1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1">
        <v>8805170.3900000006</v>
      </c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21"/>
      <c r="BL48" s="21"/>
      <c r="BM48" s="51">
        <v>0</v>
      </c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27"/>
      <c r="CE48" s="51">
        <f t="shared" ref="CE48" si="8">BM48-AS48</f>
        <v>-8805170.3900000006</v>
      </c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</row>
    <row r="49" spans="1:100" ht="34.5" customHeight="1" x14ac:dyDescent="0.25">
      <c r="A49" s="47" t="s">
        <v>63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2"/>
      <c r="AD49" s="62"/>
      <c r="AE49" s="62"/>
      <c r="AF49" s="62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49">
        <v>10789300</v>
      </c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>
        <v>7635325.8399999999</v>
      </c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>
        <f>BM49-AS49</f>
        <v>-3153974.16</v>
      </c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</row>
    <row r="50" spans="1:100" ht="34.5" customHeight="1" x14ac:dyDescent="0.25">
      <c r="A50" s="47" t="s">
        <v>84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2"/>
      <c r="AD50" s="62"/>
      <c r="AE50" s="62"/>
      <c r="AF50" s="62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49">
        <v>11932800</v>
      </c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>
        <v>9367248</v>
      </c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>
        <f>BM50-AS50</f>
        <v>-2565552</v>
      </c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</row>
    <row r="51" spans="1:100" ht="39.75" customHeight="1" x14ac:dyDescent="0.25">
      <c r="A51" s="47" t="s">
        <v>78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62"/>
      <c r="AD51" s="62"/>
      <c r="AE51" s="62"/>
      <c r="AF51" s="62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49">
        <v>6376241.7599999998</v>
      </c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>
        <v>1912872.53</v>
      </c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>
        <f>BM51-AS51</f>
        <v>-4463369.2299999995</v>
      </c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</row>
    <row r="52" spans="1:100" s="8" customFormat="1" ht="23.25" customHeight="1" x14ac:dyDescent="0.25">
      <c r="A52" s="73" t="s">
        <v>43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75">
        <f>AS53+AS54+AS55+AS56+AS57+AS58+AS60+AS59</f>
        <v>-6241560.3299999963</v>
      </c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>
        <f>SUM(BM53:CC60)</f>
        <v>-28562722.759999998</v>
      </c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>
        <f t="shared" ref="CE52" si="9">BM52-AS52</f>
        <v>-22321162.43</v>
      </c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</row>
    <row r="53" spans="1:100" ht="45.75" customHeight="1" x14ac:dyDescent="0.25">
      <c r="A53" s="47" t="s">
        <v>54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19"/>
      <c r="AD53" s="26"/>
      <c r="AE53" s="26"/>
      <c r="AF53" s="26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51">
        <v>8211670</v>
      </c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27"/>
      <c r="BL53" s="27">
        <f t="shared" ref="BL53:BL56" si="10">SUM(AS53:BK53)</f>
        <v>8211670</v>
      </c>
      <c r="BM53" s="51">
        <v>0</v>
      </c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27"/>
      <c r="CE53" s="51">
        <f t="shared" si="7"/>
        <v>-8211670</v>
      </c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</row>
    <row r="54" spans="1:100" ht="34.5" customHeight="1" x14ac:dyDescent="0.25">
      <c r="A54" s="47" t="s">
        <v>83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19"/>
      <c r="AD54" s="13"/>
      <c r="AE54" s="13"/>
      <c r="AF54" s="1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1">
        <v>2250000</v>
      </c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21"/>
      <c r="BL54" s="21"/>
      <c r="BM54" s="51">
        <v>0</v>
      </c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27"/>
      <c r="CE54" s="51">
        <f t="shared" ref="CE54" si="11">BM54-AS54</f>
        <v>-2250000</v>
      </c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</row>
    <row r="55" spans="1:100" ht="34.5" customHeight="1" x14ac:dyDescent="0.25">
      <c r="A55" s="90" t="s">
        <v>88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9"/>
      <c r="AD55" s="13"/>
      <c r="AE55" s="13"/>
      <c r="AF55" s="1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1">
        <v>1821712</v>
      </c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21"/>
      <c r="BL55" s="21"/>
      <c r="BM55" s="51">
        <v>1821712</v>
      </c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27"/>
      <c r="CE55" s="51">
        <f t="shared" ref="CE55" si="12">BM55-AS55</f>
        <v>0</v>
      </c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</row>
    <row r="56" spans="1:100" ht="34.5" customHeight="1" x14ac:dyDescent="0.25">
      <c r="A56" s="47" t="s">
        <v>76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19"/>
      <c r="AD56" s="13"/>
      <c r="AE56" s="13"/>
      <c r="AF56" s="1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1">
        <v>8071653.0999999996</v>
      </c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21"/>
      <c r="BL56" s="21">
        <f t="shared" si="10"/>
        <v>8071653.0999999996</v>
      </c>
      <c r="BM56" s="51">
        <v>0</v>
      </c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27"/>
      <c r="CE56" s="51">
        <f t="shared" ref="CE56" si="13">BM56-AS56</f>
        <v>-8071653.0999999996</v>
      </c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</row>
    <row r="57" spans="1:100" ht="34.5" customHeight="1" x14ac:dyDescent="0.25">
      <c r="A57" s="47" t="s">
        <v>75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19"/>
      <c r="AD57" s="13"/>
      <c r="AE57" s="13"/>
      <c r="AF57" s="1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1">
        <v>51000</v>
      </c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21"/>
      <c r="BL57" s="21"/>
      <c r="BM57" s="51">
        <v>0</v>
      </c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27"/>
      <c r="CE57" s="51">
        <f t="shared" ref="CE57:CE58" si="14">BM57-AS57</f>
        <v>-51000</v>
      </c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</row>
    <row r="58" spans="1:100" ht="34.5" customHeight="1" x14ac:dyDescent="0.25">
      <c r="A58" s="47" t="s">
        <v>77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19"/>
      <c r="AD58" s="13"/>
      <c r="AE58" s="13"/>
      <c r="AF58" s="1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1">
        <v>3531244</v>
      </c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21"/>
      <c r="BL58" s="21"/>
      <c r="BM58" s="51">
        <v>375616.87</v>
      </c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27"/>
      <c r="CE58" s="51">
        <f t="shared" si="14"/>
        <v>-3155627.13</v>
      </c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</row>
    <row r="59" spans="1:100" ht="34.5" customHeight="1" x14ac:dyDescent="0.25">
      <c r="A59" s="47" t="s">
        <v>79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45"/>
      <c r="AD59" s="46"/>
      <c r="AE59" s="46"/>
      <c r="AF59" s="46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1">
        <v>1743638.4</v>
      </c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43"/>
      <c r="BL59" s="43"/>
      <c r="BM59" s="51">
        <v>1162426.2</v>
      </c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44"/>
      <c r="CE59" s="51">
        <f t="shared" ref="CE59" si="15">BM59-AS59</f>
        <v>-581212.19999999995</v>
      </c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</row>
    <row r="60" spans="1:100" ht="34.5" customHeight="1" x14ac:dyDescent="0.25">
      <c r="A60" s="47" t="s">
        <v>55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19"/>
      <c r="AD60" s="13"/>
      <c r="AE60" s="13"/>
      <c r="AF60" s="1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1">
        <v>-31922477.829999998</v>
      </c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21"/>
      <c r="BL60" s="21"/>
      <c r="BM60" s="51">
        <v>-31922477.829999998</v>
      </c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27"/>
      <c r="CE60" s="51">
        <f t="shared" ref="CE60" si="16">BM60-AS60</f>
        <v>0</v>
      </c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</row>
    <row r="61" spans="1:100" ht="21" customHeight="1" x14ac:dyDescent="0.25">
      <c r="A61" s="65" t="s">
        <v>44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"/>
      <c r="AD61" s="7"/>
      <c r="AE61" s="7"/>
      <c r="AF61" s="7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88">
        <f>SUM(AS63:BL88)</f>
        <v>208868724.56999999</v>
      </c>
      <c r="AT61" s="88"/>
      <c r="AU61" s="88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25"/>
      <c r="BL61" s="25"/>
      <c r="BM61" s="88">
        <f>SUM(BM63:CD88)</f>
        <v>58903115.829999998</v>
      </c>
      <c r="BN61" s="88"/>
      <c r="BO61" s="88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5"/>
      <c r="CE61" s="24">
        <f>BM61-AS61</f>
        <v>-149965608.74000001</v>
      </c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</row>
    <row r="62" spans="1:100" ht="14.25" customHeight="1" x14ac:dyDescent="0.25">
      <c r="A62" s="69" t="s">
        <v>22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"/>
      <c r="AD62" s="7"/>
      <c r="AE62" s="7"/>
      <c r="AF62" s="7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59"/>
      <c r="AT62" s="59"/>
      <c r="AU62" s="59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4"/>
      <c r="BL62" s="4"/>
      <c r="BM62" s="59"/>
      <c r="BN62" s="59"/>
      <c r="BO62" s="59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5"/>
      <c r="CE62" s="24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</row>
    <row r="63" spans="1:100" s="17" customFormat="1" ht="32.25" customHeight="1" x14ac:dyDescent="0.25">
      <c r="A63" s="61" t="s">
        <v>47</v>
      </c>
      <c r="B63" s="61"/>
      <c r="C63" s="61"/>
      <c r="D63" s="61"/>
      <c r="E63" s="61"/>
      <c r="F63" s="61"/>
      <c r="G63" s="61"/>
      <c r="H63" s="61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19"/>
      <c r="AD63" s="13"/>
      <c r="AE63" s="13"/>
      <c r="AF63" s="13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51">
        <v>1945047.94</v>
      </c>
      <c r="AT63" s="51"/>
      <c r="AU63" s="51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21"/>
      <c r="BL63" s="21"/>
      <c r="BM63" s="51">
        <v>814469.51</v>
      </c>
      <c r="BN63" s="51"/>
      <c r="BO63" s="51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27"/>
      <c r="CE63" s="18">
        <f>BM63-AS63</f>
        <v>-1130578.43</v>
      </c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</row>
    <row r="64" spans="1:100" s="17" customFormat="1" ht="23.25" customHeight="1" x14ac:dyDescent="0.25">
      <c r="A64" s="61" t="s">
        <v>56</v>
      </c>
      <c r="B64" s="61"/>
      <c r="C64" s="61"/>
      <c r="D64" s="61"/>
      <c r="E64" s="61"/>
      <c r="F64" s="61"/>
      <c r="G64" s="61"/>
      <c r="H64" s="61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19"/>
      <c r="AD64" s="13"/>
      <c r="AE64" s="13"/>
      <c r="AF64" s="13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51">
        <v>1339664.51</v>
      </c>
      <c r="AT64" s="51"/>
      <c r="AU64" s="51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21"/>
      <c r="BL64" s="21"/>
      <c r="BM64" s="51">
        <v>620031.1</v>
      </c>
      <c r="BN64" s="51"/>
      <c r="BO64" s="51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27"/>
      <c r="CE64" s="18">
        <f>BM64-AS64</f>
        <v>-719633.41</v>
      </c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</row>
    <row r="65" spans="1:100" s="17" customFormat="1" ht="19.5" customHeight="1" x14ac:dyDescent="0.25">
      <c r="A65" s="61" t="s">
        <v>57</v>
      </c>
      <c r="B65" s="61"/>
      <c r="C65" s="61"/>
      <c r="D65" s="61"/>
      <c r="E65" s="61"/>
      <c r="F65" s="61"/>
      <c r="G65" s="61"/>
      <c r="H65" s="61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19"/>
      <c r="AD65" s="13"/>
      <c r="AE65" s="13"/>
      <c r="AF65" s="13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51">
        <v>19359093.010000002</v>
      </c>
      <c r="AT65" s="51"/>
      <c r="AU65" s="51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21"/>
      <c r="BL65" s="21"/>
      <c r="BM65" s="51">
        <v>9143091.8200000003</v>
      </c>
      <c r="BN65" s="51"/>
      <c r="BO65" s="51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27"/>
      <c r="CE65" s="18">
        <f>BM65-AS65</f>
        <v>-10216001.190000001</v>
      </c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</row>
    <row r="66" spans="1:100" s="17" customFormat="1" ht="26.4" customHeight="1" x14ac:dyDescent="0.25">
      <c r="A66" s="61" t="s">
        <v>58</v>
      </c>
      <c r="B66" s="61"/>
      <c r="C66" s="61"/>
      <c r="D66" s="61"/>
      <c r="E66" s="61"/>
      <c r="F66" s="61"/>
      <c r="G66" s="61"/>
      <c r="H66" s="61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19"/>
      <c r="AD66" s="13"/>
      <c r="AE66" s="13"/>
      <c r="AF66" s="13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51">
        <v>53548.54</v>
      </c>
      <c r="AT66" s="51"/>
      <c r="AU66" s="51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21"/>
      <c r="BL66" s="21"/>
      <c r="BM66" s="51">
        <v>35000</v>
      </c>
      <c r="BN66" s="51"/>
      <c r="BO66" s="51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27"/>
      <c r="CE66" s="18">
        <f t="shared" ref="CE66" si="17">BM66-AS66</f>
        <v>-18548.54</v>
      </c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</row>
    <row r="67" spans="1:100" s="17" customFormat="1" x14ac:dyDescent="0.25">
      <c r="A67" s="61" t="s">
        <v>6</v>
      </c>
      <c r="B67" s="61"/>
      <c r="C67" s="61"/>
      <c r="D67" s="61"/>
      <c r="E67" s="61"/>
      <c r="F67" s="61"/>
      <c r="G67" s="61"/>
      <c r="H67" s="61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19"/>
      <c r="AD67" s="13"/>
      <c r="AE67" s="13"/>
      <c r="AF67" s="13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51">
        <v>807000</v>
      </c>
      <c r="AT67" s="51"/>
      <c r="AU67" s="51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21"/>
      <c r="BL67" s="21"/>
      <c r="BM67" s="51"/>
      <c r="BN67" s="51"/>
      <c r="BO67" s="51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27"/>
      <c r="CE67" s="18">
        <f t="shared" ref="CE67:CE76" si="18">BM67-AS67</f>
        <v>-807000</v>
      </c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</row>
    <row r="68" spans="1:100" s="17" customFormat="1" ht="25.5" customHeight="1" x14ac:dyDescent="0.25">
      <c r="A68" s="47" t="s">
        <v>45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52"/>
      <c r="AD68" s="52"/>
      <c r="AE68" s="52"/>
      <c r="AF68" s="52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49">
        <v>19569325.030000001</v>
      </c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>
        <v>6822010.5999999996</v>
      </c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18">
        <f t="shared" si="18"/>
        <v>-12747314.430000002</v>
      </c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</row>
    <row r="69" spans="1:100" s="17" customFormat="1" ht="25.5" customHeight="1" x14ac:dyDescent="0.25">
      <c r="A69" s="47" t="s">
        <v>59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52"/>
      <c r="AD69" s="52"/>
      <c r="AE69" s="52"/>
      <c r="AF69" s="52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49">
        <v>1859439.24</v>
      </c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>
        <v>852322.23</v>
      </c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18">
        <f t="shared" ref="CE69" si="19">BM69-AS69</f>
        <v>-1007117.01</v>
      </c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</row>
    <row r="70" spans="1:100" s="17" customFormat="1" ht="21.75" customHeight="1" x14ac:dyDescent="0.25">
      <c r="A70" s="61" t="s">
        <v>7</v>
      </c>
      <c r="B70" s="61"/>
      <c r="C70" s="61"/>
      <c r="D70" s="61"/>
      <c r="E70" s="61"/>
      <c r="F70" s="61"/>
      <c r="G70" s="61"/>
      <c r="H70" s="61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19"/>
      <c r="AD70" s="13"/>
      <c r="AE70" s="13"/>
      <c r="AF70" s="13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51">
        <v>380000</v>
      </c>
      <c r="AT70" s="51"/>
      <c r="AU70" s="51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21"/>
      <c r="BL70" s="21"/>
      <c r="BM70" s="51">
        <v>37930</v>
      </c>
      <c r="BN70" s="51"/>
      <c r="BO70" s="51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27"/>
      <c r="CE70" s="18">
        <f t="shared" si="18"/>
        <v>-342070</v>
      </c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</row>
    <row r="71" spans="1:100" s="17" customFormat="1" ht="23.25" customHeight="1" x14ac:dyDescent="0.25">
      <c r="A71" s="61" t="s">
        <v>8</v>
      </c>
      <c r="B71" s="61"/>
      <c r="C71" s="61"/>
      <c r="D71" s="61"/>
      <c r="E71" s="61"/>
      <c r="F71" s="61"/>
      <c r="G71" s="61"/>
      <c r="H71" s="61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19"/>
      <c r="AD71" s="13"/>
      <c r="AE71" s="13"/>
      <c r="AF71" s="13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51">
        <v>17000</v>
      </c>
      <c r="AT71" s="51"/>
      <c r="AU71" s="51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21"/>
      <c r="BL71" s="21"/>
      <c r="BM71" s="51">
        <v>8550</v>
      </c>
      <c r="BN71" s="51"/>
      <c r="BO71" s="51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27"/>
      <c r="CE71" s="18">
        <f t="shared" si="18"/>
        <v>-8450</v>
      </c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</row>
    <row r="72" spans="1:100" s="17" customFormat="1" ht="19.5" customHeight="1" x14ac:dyDescent="0.25">
      <c r="A72" s="61" t="s">
        <v>9</v>
      </c>
      <c r="B72" s="61"/>
      <c r="C72" s="61"/>
      <c r="D72" s="61"/>
      <c r="E72" s="61"/>
      <c r="F72" s="61"/>
      <c r="G72" s="61"/>
      <c r="H72" s="61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19"/>
      <c r="AD72" s="13"/>
      <c r="AE72" s="13"/>
      <c r="AF72" s="13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51">
        <v>1052000</v>
      </c>
      <c r="AT72" s="51"/>
      <c r="AU72" s="51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21"/>
      <c r="BL72" s="21"/>
      <c r="BM72" s="51">
        <v>98100</v>
      </c>
      <c r="BN72" s="51"/>
      <c r="BO72" s="51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27"/>
      <c r="CE72" s="18">
        <f t="shared" ref="CE72" si="20">BM72-AS72</f>
        <v>-953900</v>
      </c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</row>
    <row r="73" spans="1:100" s="17" customFormat="1" ht="19.5" customHeight="1" x14ac:dyDescent="0.25">
      <c r="A73" s="61" t="s">
        <v>67</v>
      </c>
      <c r="B73" s="61"/>
      <c r="C73" s="61"/>
      <c r="D73" s="61"/>
      <c r="E73" s="61"/>
      <c r="F73" s="61"/>
      <c r="G73" s="61"/>
      <c r="H73" s="61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19"/>
      <c r="AD73" s="13"/>
      <c r="AE73" s="13"/>
      <c r="AF73" s="13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51">
        <v>0</v>
      </c>
      <c r="AT73" s="51"/>
      <c r="AU73" s="51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21"/>
      <c r="BL73" s="21"/>
      <c r="BM73" s="51"/>
      <c r="BN73" s="51"/>
      <c r="BO73" s="51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27"/>
      <c r="CE73" s="18">
        <f t="shared" si="18"/>
        <v>0</v>
      </c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</row>
    <row r="74" spans="1:100" s="17" customFormat="1" x14ac:dyDescent="0.25">
      <c r="A74" s="61" t="s">
        <v>0</v>
      </c>
      <c r="B74" s="61"/>
      <c r="C74" s="61"/>
      <c r="D74" s="61"/>
      <c r="E74" s="61"/>
      <c r="F74" s="61"/>
      <c r="G74" s="61"/>
      <c r="H74" s="61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19"/>
      <c r="AD74" s="13"/>
      <c r="AE74" s="13"/>
      <c r="AF74" s="13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51">
        <v>8111670</v>
      </c>
      <c r="AT74" s="51"/>
      <c r="AU74" s="51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21"/>
      <c r="BL74" s="21"/>
      <c r="BM74" s="51">
        <v>2915083.84</v>
      </c>
      <c r="BN74" s="51"/>
      <c r="BO74" s="51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27"/>
      <c r="CE74" s="18">
        <f t="shared" si="18"/>
        <v>-5196586.16</v>
      </c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</row>
    <row r="75" spans="1:100" s="17" customFormat="1" x14ac:dyDescent="0.25">
      <c r="A75" s="61" t="s">
        <v>10</v>
      </c>
      <c r="B75" s="61"/>
      <c r="C75" s="61"/>
      <c r="D75" s="61"/>
      <c r="E75" s="61"/>
      <c r="F75" s="61"/>
      <c r="G75" s="61"/>
      <c r="H75" s="61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19"/>
      <c r="AD75" s="13"/>
      <c r="AE75" s="13"/>
      <c r="AF75" s="13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51">
        <v>35085944</v>
      </c>
      <c r="AT75" s="51"/>
      <c r="AU75" s="51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21"/>
      <c r="BL75" s="21"/>
      <c r="BM75" s="51">
        <v>12797799.789999999</v>
      </c>
      <c r="BN75" s="51"/>
      <c r="BO75" s="51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27"/>
      <c r="CE75" s="18">
        <f t="shared" si="18"/>
        <v>-22288144.210000001</v>
      </c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</row>
    <row r="76" spans="1:100" s="17" customFormat="1" ht="13.2" customHeight="1" x14ac:dyDescent="0.25">
      <c r="A76" s="50" t="s">
        <v>72</v>
      </c>
      <c r="B76" s="50"/>
      <c r="C76" s="50"/>
      <c r="D76" s="50"/>
      <c r="E76" s="50"/>
      <c r="F76" s="50"/>
      <c r="G76" s="50"/>
      <c r="H76" s="50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5"/>
      <c r="AD76" s="40"/>
      <c r="AE76" s="40"/>
      <c r="AF76" s="40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51">
        <v>0</v>
      </c>
      <c r="AT76" s="51"/>
      <c r="AU76" s="51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8"/>
      <c r="BL76" s="38"/>
      <c r="BM76" s="51">
        <v>0</v>
      </c>
      <c r="BN76" s="51"/>
      <c r="BO76" s="51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9"/>
      <c r="CE76" s="34">
        <f t="shared" si="18"/>
        <v>0</v>
      </c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</row>
    <row r="77" spans="1:100" s="17" customFormat="1" x14ac:dyDescent="0.25">
      <c r="A77" s="50" t="s">
        <v>11</v>
      </c>
      <c r="B77" s="50"/>
      <c r="C77" s="50"/>
      <c r="D77" s="50"/>
      <c r="E77" s="50"/>
      <c r="F77" s="50"/>
      <c r="G77" s="50"/>
      <c r="H77" s="50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19"/>
      <c r="AD77" s="13"/>
      <c r="AE77" s="13"/>
      <c r="AF77" s="13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51">
        <v>66818236.659999996</v>
      </c>
      <c r="AT77" s="51"/>
      <c r="AU77" s="51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21"/>
      <c r="BL77" s="21"/>
      <c r="BM77" s="51">
        <v>14985647.699999999</v>
      </c>
      <c r="BN77" s="51"/>
      <c r="BO77" s="51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27"/>
      <c r="CE77" s="18">
        <f t="shared" ref="CE77:CE88" si="21">BM77-AS77</f>
        <v>-51832588.959999993</v>
      </c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</row>
    <row r="78" spans="1:100" s="17" customFormat="1" x14ac:dyDescent="0.25">
      <c r="A78" s="50" t="s">
        <v>12</v>
      </c>
      <c r="B78" s="50"/>
      <c r="C78" s="50"/>
      <c r="D78" s="50"/>
      <c r="E78" s="50"/>
      <c r="F78" s="50"/>
      <c r="G78" s="50"/>
      <c r="H78" s="50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52"/>
      <c r="AD78" s="52"/>
      <c r="AE78" s="52"/>
      <c r="AF78" s="52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49">
        <v>2926165.6</v>
      </c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>
        <v>144965</v>
      </c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21">
        <f t="shared" ref="CE78" si="22">BM78-AS78</f>
        <v>-2781200.6</v>
      </c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</row>
    <row r="79" spans="1:100" s="17" customFormat="1" x14ac:dyDescent="0.25">
      <c r="A79" s="50" t="s">
        <v>66</v>
      </c>
      <c r="B79" s="50"/>
      <c r="C79" s="50"/>
      <c r="D79" s="50"/>
      <c r="E79" s="50"/>
      <c r="F79" s="50"/>
      <c r="G79" s="50"/>
      <c r="H79" s="50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52"/>
      <c r="AD79" s="52"/>
      <c r="AE79" s="52"/>
      <c r="AF79" s="52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60">
        <v>50000</v>
      </c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21">
        <f t="shared" si="21"/>
        <v>-50000</v>
      </c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0" s="17" customFormat="1" ht="21.75" customHeight="1" x14ac:dyDescent="0.25">
      <c r="A80" s="50" t="s">
        <v>13</v>
      </c>
      <c r="B80" s="50"/>
      <c r="C80" s="50"/>
      <c r="D80" s="50"/>
      <c r="E80" s="50"/>
      <c r="F80" s="50"/>
      <c r="G80" s="50"/>
      <c r="H80" s="50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19"/>
      <c r="AD80" s="13"/>
      <c r="AE80" s="13"/>
      <c r="AF80" s="13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51">
        <v>30113781.09</v>
      </c>
      <c r="AT80" s="51"/>
      <c r="AU80" s="51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21"/>
      <c r="BL80" s="21"/>
      <c r="BM80" s="51">
        <v>7579038.2599999998</v>
      </c>
      <c r="BN80" s="51"/>
      <c r="BO80" s="51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27"/>
      <c r="CE80" s="18">
        <f t="shared" si="21"/>
        <v>-22534742.829999998</v>
      </c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</row>
    <row r="81" spans="1:100" s="17" customFormat="1" ht="21.75" customHeight="1" x14ac:dyDescent="0.25">
      <c r="A81" s="50" t="s">
        <v>60</v>
      </c>
      <c r="B81" s="50"/>
      <c r="C81" s="50"/>
      <c r="D81" s="50"/>
      <c r="E81" s="50"/>
      <c r="F81" s="50"/>
      <c r="G81" s="50"/>
      <c r="H81" s="50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19"/>
      <c r="AD81" s="13"/>
      <c r="AE81" s="13"/>
      <c r="AF81" s="13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51">
        <v>10477653.1</v>
      </c>
      <c r="AT81" s="51"/>
      <c r="AU81" s="51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21"/>
      <c r="BL81" s="21"/>
      <c r="BM81" s="51">
        <v>0</v>
      </c>
      <c r="BN81" s="51"/>
      <c r="BO81" s="51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27"/>
      <c r="CE81" s="18">
        <f t="shared" ref="CE81" si="23">BM81-AS81</f>
        <v>-10477653.1</v>
      </c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</row>
    <row r="82" spans="1:100" s="17" customFormat="1" ht="21.75" customHeight="1" x14ac:dyDescent="0.25">
      <c r="A82" s="50" t="s">
        <v>61</v>
      </c>
      <c r="B82" s="50"/>
      <c r="C82" s="50"/>
      <c r="D82" s="50"/>
      <c r="E82" s="50"/>
      <c r="F82" s="50"/>
      <c r="G82" s="50"/>
      <c r="H82" s="50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19"/>
      <c r="AD82" s="13"/>
      <c r="AE82" s="13"/>
      <c r="AF82" s="13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51">
        <v>100000</v>
      </c>
      <c r="AT82" s="51"/>
      <c r="AU82" s="51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21"/>
      <c r="BL82" s="21"/>
      <c r="BM82" s="51">
        <v>21000</v>
      </c>
      <c r="BN82" s="51"/>
      <c r="BO82" s="51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27"/>
      <c r="CE82" s="18">
        <f t="shared" ref="CE82:CE83" si="24">BM82-AS82</f>
        <v>-79000</v>
      </c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</row>
    <row r="83" spans="1:100" s="17" customFormat="1" x14ac:dyDescent="0.25">
      <c r="A83" s="57" t="s">
        <v>68</v>
      </c>
      <c r="B83" s="57"/>
      <c r="C83" s="57"/>
      <c r="D83" s="57"/>
      <c r="E83" s="57"/>
      <c r="F83" s="57"/>
      <c r="G83" s="57"/>
      <c r="H83" s="57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19"/>
      <c r="AD83" s="13"/>
      <c r="AE83" s="13"/>
      <c r="AF83" s="13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51">
        <v>120000</v>
      </c>
      <c r="AT83" s="51"/>
      <c r="AU83" s="51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21"/>
      <c r="BL83" s="21"/>
      <c r="BM83" s="51">
        <v>120000</v>
      </c>
      <c r="BN83" s="51"/>
      <c r="BO83" s="51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27"/>
      <c r="CE83" s="18">
        <f t="shared" si="24"/>
        <v>0</v>
      </c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</row>
    <row r="84" spans="1:100" s="17" customFormat="1" x14ac:dyDescent="0.25">
      <c r="A84" s="57" t="s">
        <v>16</v>
      </c>
      <c r="B84" s="57"/>
      <c r="C84" s="57"/>
      <c r="D84" s="57"/>
      <c r="E84" s="57"/>
      <c r="F84" s="57"/>
      <c r="G84" s="57"/>
      <c r="H84" s="57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19"/>
      <c r="AD84" s="13"/>
      <c r="AE84" s="13"/>
      <c r="AF84" s="13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51">
        <v>950000</v>
      </c>
      <c r="AT84" s="51"/>
      <c r="AU84" s="51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21"/>
      <c r="BL84" s="21"/>
      <c r="BM84" s="51">
        <v>651321.57999999996</v>
      </c>
      <c r="BN84" s="51"/>
      <c r="BO84" s="51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27"/>
      <c r="CE84" s="18">
        <f t="shared" si="21"/>
        <v>-298678.42000000004</v>
      </c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</row>
    <row r="85" spans="1:100" s="17" customFormat="1" x14ac:dyDescent="0.25">
      <c r="A85" s="57" t="s">
        <v>69</v>
      </c>
      <c r="B85" s="57"/>
      <c r="C85" s="57"/>
      <c r="D85" s="57"/>
      <c r="E85" s="57"/>
      <c r="F85" s="57"/>
      <c r="G85" s="57"/>
      <c r="H85" s="57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19"/>
      <c r="AD85" s="13"/>
      <c r="AE85" s="13"/>
      <c r="AF85" s="13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51">
        <v>183855.57</v>
      </c>
      <c r="AT85" s="51"/>
      <c r="AU85" s="51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21"/>
      <c r="BL85" s="21"/>
      <c r="BM85" s="51">
        <v>15000</v>
      </c>
      <c r="BN85" s="51"/>
      <c r="BO85" s="51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27"/>
      <c r="CE85" s="18">
        <f t="shared" ref="CE85" si="25">BM85-AS85</f>
        <v>-168855.57</v>
      </c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</row>
    <row r="86" spans="1:100" s="17" customFormat="1" x14ac:dyDescent="0.25">
      <c r="A86" s="57" t="s">
        <v>15</v>
      </c>
      <c r="B86" s="57"/>
      <c r="C86" s="57"/>
      <c r="D86" s="57"/>
      <c r="E86" s="57"/>
      <c r="F86" s="57"/>
      <c r="G86" s="57"/>
      <c r="H86" s="57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19"/>
      <c r="AD86" s="13"/>
      <c r="AE86" s="13"/>
      <c r="AF86" s="13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51">
        <v>96000</v>
      </c>
      <c r="AT86" s="51"/>
      <c r="AU86" s="51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21"/>
      <c r="BL86" s="21"/>
      <c r="BM86" s="51">
        <v>38000</v>
      </c>
      <c r="BN86" s="51"/>
      <c r="BO86" s="51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27"/>
      <c r="CE86" s="18">
        <f t="shared" si="21"/>
        <v>-58000</v>
      </c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</row>
    <row r="87" spans="1:100" s="17" customFormat="1" x14ac:dyDescent="0.25">
      <c r="A87" s="57" t="s">
        <v>14</v>
      </c>
      <c r="B87" s="57"/>
      <c r="C87" s="57"/>
      <c r="D87" s="57"/>
      <c r="E87" s="57"/>
      <c r="F87" s="57"/>
      <c r="G87" s="57"/>
      <c r="H87" s="57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52"/>
      <c r="AD87" s="52"/>
      <c r="AE87" s="52"/>
      <c r="AF87" s="52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49">
        <v>170000</v>
      </c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>
        <v>110000</v>
      </c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21">
        <f t="shared" si="21"/>
        <v>-60000</v>
      </c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</row>
    <row r="88" spans="1:100" s="17" customFormat="1" ht="12.75" customHeight="1" x14ac:dyDescent="0.25">
      <c r="A88" s="57" t="s">
        <v>50</v>
      </c>
      <c r="B88" s="57"/>
      <c r="C88" s="57"/>
      <c r="D88" s="57"/>
      <c r="E88" s="57"/>
      <c r="F88" s="57"/>
      <c r="G88" s="57"/>
      <c r="H88" s="57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19"/>
      <c r="AD88" s="13"/>
      <c r="AE88" s="13"/>
      <c r="AF88" s="13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51">
        <v>7283300.2800000003</v>
      </c>
      <c r="AT88" s="51"/>
      <c r="AU88" s="51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21"/>
      <c r="BL88" s="21"/>
      <c r="BM88" s="51">
        <v>1093754.3999999999</v>
      </c>
      <c r="BN88" s="51"/>
      <c r="BO88" s="51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27"/>
      <c r="CE88" s="18">
        <f t="shared" si="21"/>
        <v>-6189545.8800000008</v>
      </c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</row>
    <row r="89" spans="1:100" x14ac:dyDescent="0.25">
      <c r="A89" s="89"/>
      <c r="B89" s="89"/>
      <c r="C89" s="89"/>
      <c r="D89" s="89"/>
      <c r="E89" s="89"/>
      <c r="F89" s="89"/>
      <c r="G89" s="89"/>
      <c r="H89" s="89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0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spans="1:100" x14ac:dyDescent="0.25">
      <c r="A90" s="89"/>
      <c r="B90" s="89"/>
      <c r="C90" s="89"/>
      <c r="D90" s="89"/>
      <c r="E90" s="89"/>
      <c r="F90" s="89"/>
      <c r="G90" s="89"/>
      <c r="H90" s="89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</row>
    <row r="91" spans="1:100" x14ac:dyDescent="0.25">
      <c r="A91" s="32"/>
      <c r="B91" s="32"/>
      <c r="C91" s="32"/>
      <c r="D91" s="32"/>
      <c r="E91" s="32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</row>
  </sheetData>
  <mergeCells count="420">
    <mergeCell ref="A12:AB12"/>
    <mergeCell ref="AC12:AF12"/>
    <mergeCell ref="AG12:AR12"/>
    <mergeCell ref="AS12:BL12"/>
    <mergeCell ref="BM12:CD12"/>
    <mergeCell ref="CE12:CV12"/>
    <mergeCell ref="CE48:CV48"/>
    <mergeCell ref="A76:H76"/>
    <mergeCell ref="AS76:AU76"/>
    <mergeCell ref="BM76:BO76"/>
    <mergeCell ref="A49:AB49"/>
    <mergeCell ref="AC49:AF49"/>
    <mergeCell ref="AG49:AR49"/>
    <mergeCell ref="AS49:BL49"/>
    <mergeCell ref="BM49:CD49"/>
    <mergeCell ref="CE49:CV49"/>
    <mergeCell ref="CE51:CV51"/>
    <mergeCell ref="A51:AB51"/>
    <mergeCell ref="AC51:AF51"/>
    <mergeCell ref="AG51:AR51"/>
    <mergeCell ref="AS51:BL51"/>
    <mergeCell ref="BM51:CD51"/>
    <mergeCell ref="A59:AB59"/>
    <mergeCell ref="AG59:AR59"/>
    <mergeCell ref="CE59:CV59"/>
    <mergeCell ref="A70:H70"/>
    <mergeCell ref="BM55:CC55"/>
    <mergeCell ref="A69:AB69"/>
    <mergeCell ref="AG87:AR87"/>
    <mergeCell ref="A28:H28"/>
    <mergeCell ref="AS28:AU28"/>
    <mergeCell ref="BM28:BO28"/>
    <mergeCell ref="CE58:CV58"/>
    <mergeCell ref="CE55:CV55"/>
    <mergeCell ref="A54:AB54"/>
    <mergeCell ref="AG54:AR54"/>
    <mergeCell ref="AS54:BJ54"/>
    <mergeCell ref="BM54:CC54"/>
    <mergeCell ref="CE54:CV54"/>
    <mergeCell ref="A55:AB55"/>
    <mergeCell ref="A32:AB32"/>
    <mergeCell ref="AC32:AF32"/>
    <mergeCell ref="AG32:AR32"/>
    <mergeCell ref="AS32:BL32"/>
    <mergeCell ref="BM32:CD32"/>
    <mergeCell ref="CE32:CV32"/>
    <mergeCell ref="A50:AB50"/>
    <mergeCell ref="AC50:AF50"/>
    <mergeCell ref="AC52:AF52"/>
    <mergeCell ref="AG52:AR52"/>
    <mergeCell ref="AS52:BL52"/>
    <mergeCell ref="BM52:CD52"/>
    <mergeCell ref="CE52:CV52"/>
    <mergeCell ref="A43:AB43"/>
    <mergeCell ref="AG43:AR43"/>
    <mergeCell ref="AS43:BJ43"/>
    <mergeCell ref="BM43:CC43"/>
    <mergeCell ref="CE43:CV43"/>
    <mergeCell ref="AG50:AR50"/>
    <mergeCell ref="AS50:BL50"/>
    <mergeCell ref="BM50:CD50"/>
    <mergeCell ref="CE50:CV50"/>
    <mergeCell ref="A90:H90"/>
    <mergeCell ref="AS88:AU88"/>
    <mergeCell ref="BM88:BO88"/>
    <mergeCell ref="A89:H89"/>
    <mergeCell ref="A88:H88"/>
    <mergeCell ref="BM63:BO63"/>
    <mergeCell ref="A64:H64"/>
    <mergeCell ref="AS64:AU64"/>
    <mergeCell ref="BM64:BO64"/>
    <mergeCell ref="A73:H73"/>
    <mergeCell ref="AS73:AU73"/>
    <mergeCell ref="BM73:BO73"/>
    <mergeCell ref="A74:H74"/>
    <mergeCell ref="AS74:AU74"/>
    <mergeCell ref="BM74:BO74"/>
    <mergeCell ref="A86:H86"/>
    <mergeCell ref="AS86:AU86"/>
    <mergeCell ref="BM86:BO86"/>
    <mergeCell ref="A72:H72"/>
    <mergeCell ref="A87:H87"/>
    <mergeCell ref="AC87:AF87"/>
    <mergeCell ref="AS87:BL87"/>
    <mergeCell ref="BM87:CD87"/>
    <mergeCell ref="A81:H81"/>
    <mergeCell ref="B1:BM1"/>
    <mergeCell ref="A79:H79"/>
    <mergeCell ref="A80:H80"/>
    <mergeCell ref="AS61:AU61"/>
    <mergeCell ref="BM61:BO61"/>
    <mergeCell ref="A61:AB61"/>
    <mergeCell ref="A63:H63"/>
    <mergeCell ref="AS63:AU63"/>
    <mergeCell ref="AS48:BJ48"/>
    <mergeCell ref="BM48:CC48"/>
    <mergeCell ref="A62:AB62"/>
    <mergeCell ref="A65:H65"/>
    <mergeCell ref="AS65:AU65"/>
    <mergeCell ref="BM65:BO65"/>
    <mergeCell ref="BM71:BO71"/>
    <mergeCell ref="A66:H66"/>
    <mergeCell ref="AS80:AU80"/>
    <mergeCell ref="A71:H71"/>
    <mergeCell ref="AS71:AU71"/>
    <mergeCell ref="AS55:BJ55"/>
    <mergeCell ref="AS70:AU70"/>
    <mergeCell ref="A75:H75"/>
    <mergeCell ref="AS69:BL69"/>
    <mergeCell ref="BM69:CD69"/>
    <mergeCell ref="A60:AB60"/>
    <mergeCell ref="AG60:AR60"/>
    <mergeCell ref="AS60:BJ60"/>
    <mergeCell ref="BM60:CC60"/>
    <mergeCell ref="A57:AB57"/>
    <mergeCell ref="AG57:AR57"/>
    <mergeCell ref="AS57:BJ57"/>
    <mergeCell ref="BM57:CC57"/>
    <mergeCell ref="A58:AB58"/>
    <mergeCell ref="AG58:AR58"/>
    <mergeCell ref="AS58:BJ58"/>
    <mergeCell ref="BM58:CC58"/>
    <mergeCell ref="AS59:BJ59"/>
    <mergeCell ref="BM59:CC59"/>
    <mergeCell ref="A42:AB42"/>
    <mergeCell ref="AC42:AF42"/>
    <mergeCell ref="AG42:AR42"/>
    <mergeCell ref="AS42:BL42"/>
    <mergeCell ref="BM42:CD42"/>
    <mergeCell ref="CE42:CV42"/>
    <mergeCell ref="A53:AB53"/>
    <mergeCell ref="AG53:AR53"/>
    <mergeCell ref="AS53:BJ53"/>
    <mergeCell ref="BM53:CC53"/>
    <mergeCell ref="CE53:CV53"/>
    <mergeCell ref="CE44:CV44"/>
    <mergeCell ref="A47:AB47"/>
    <mergeCell ref="AG47:AR47"/>
    <mergeCell ref="AS47:BJ47"/>
    <mergeCell ref="BM47:CC47"/>
    <mergeCell ref="CE47:CV47"/>
    <mergeCell ref="A44:AB44"/>
    <mergeCell ref="AG44:AR44"/>
    <mergeCell ref="AS44:BJ44"/>
    <mergeCell ref="BM44:CC44"/>
    <mergeCell ref="A48:AB48"/>
    <mergeCell ref="AG48:AR48"/>
    <mergeCell ref="A52:AB52"/>
    <mergeCell ref="A41:AB41"/>
    <mergeCell ref="AG41:AR41"/>
    <mergeCell ref="AS41:BJ41"/>
    <mergeCell ref="BM41:CC41"/>
    <mergeCell ref="CE41:CV41"/>
    <mergeCell ref="A40:AB40"/>
    <mergeCell ref="AG40:AR40"/>
    <mergeCell ref="AS40:BJ40"/>
    <mergeCell ref="BM40:CC40"/>
    <mergeCell ref="CE40:CV40"/>
    <mergeCell ref="AG39:AR39"/>
    <mergeCell ref="AS39:BL39"/>
    <mergeCell ref="BM39:CD39"/>
    <mergeCell ref="CE39:CV39"/>
    <mergeCell ref="A37:AB37"/>
    <mergeCell ref="AC37:AF37"/>
    <mergeCell ref="AG37:AR37"/>
    <mergeCell ref="AS37:BL37"/>
    <mergeCell ref="BM37:CD37"/>
    <mergeCell ref="CE37:CV37"/>
    <mergeCell ref="A38:AB38"/>
    <mergeCell ref="AC38:AF38"/>
    <mergeCell ref="AG38:AR38"/>
    <mergeCell ref="AS38:BL38"/>
    <mergeCell ref="BM38:CD38"/>
    <mergeCell ref="CE38:CV38"/>
    <mergeCell ref="A27:AB27"/>
    <mergeCell ref="AG27:AR27"/>
    <mergeCell ref="AS27:BJ27"/>
    <mergeCell ref="BM27:CC27"/>
    <mergeCell ref="CE27:CV27"/>
    <mergeCell ref="A26:AB26"/>
    <mergeCell ref="AC26:AF26"/>
    <mergeCell ref="AG26:AR26"/>
    <mergeCell ref="AS26:BL26"/>
    <mergeCell ref="BM26:CD26"/>
    <mergeCell ref="A24:AB24"/>
    <mergeCell ref="AG24:AR24"/>
    <mergeCell ref="AS24:BJ24"/>
    <mergeCell ref="BM24:CC24"/>
    <mergeCell ref="CE24:CV24"/>
    <mergeCell ref="CE26:CV26"/>
    <mergeCell ref="A25:AB25"/>
    <mergeCell ref="AG25:AR25"/>
    <mergeCell ref="AS25:BJ25"/>
    <mergeCell ref="BM25:CC25"/>
    <mergeCell ref="CE25:CV25"/>
    <mergeCell ref="A22:AB22"/>
    <mergeCell ref="AC22:AF22"/>
    <mergeCell ref="AG22:AR22"/>
    <mergeCell ref="AS22:BL22"/>
    <mergeCell ref="BM22:CD22"/>
    <mergeCell ref="CE22:CV22"/>
    <mergeCell ref="A23:AB23"/>
    <mergeCell ref="AC23:AF23"/>
    <mergeCell ref="AG23:AR23"/>
    <mergeCell ref="AS23:BL23"/>
    <mergeCell ref="BM23:CD23"/>
    <mergeCell ref="CE23:CV23"/>
    <mergeCell ref="A20:AB20"/>
    <mergeCell ref="AC20:AF20"/>
    <mergeCell ref="AG20:AR20"/>
    <mergeCell ref="AS20:BL20"/>
    <mergeCell ref="BM20:CD20"/>
    <mergeCell ref="CE20:CV20"/>
    <mergeCell ref="A21:AB21"/>
    <mergeCell ref="AC21:AF21"/>
    <mergeCell ref="AG21:AR21"/>
    <mergeCell ref="AS21:BL21"/>
    <mergeCell ref="BM21:CD21"/>
    <mergeCell ref="CE21:CV21"/>
    <mergeCell ref="A18:AB18"/>
    <mergeCell ref="AC18:AF18"/>
    <mergeCell ref="AG18:AR18"/>
    <mergeCell ref="AS18:BL18"/>
    <mergeCell ref="BM18:CD18"/>
    <mergeCell ref="CE18:CV18"/>
    <mergeCell ref="A19:AB19"/>
    <mergeCell ref="AC19:AF19"/>
    <mergeCell ref="AG19:AR19"/>
    <mergeCell ref="AS19:BL19"/>
    <mergeCell ref="BM19:CD19"/>
    <mergeCell ref="CE19:CV19"/>
    <mergeCell ref="A16:AB16"/>
    <mergeCell ref="AC16:AF16"/>
    <mergeCell ref="AG16:AR16"/>
    <mergeCell ref="AS16:BL16"/>
    <mergeCell ref="BM16:CD16"/>
    <mergeCell ref="CE16:CV16"/>
    <mergeCell ref="A17:AB17"/>
    <mergeCell ref="AC17:AF17"/>
    <mergeCell ref="AG17:AR17"/>
    <mergeCell ref="AS17:BL17"/>
    <mergeCell ref="BM17:CD17"/>
    <mergeCell ref="CE17:CV17"/>
    <mergeCell ref="A14:AB14"/>
    <mergeCell ref="AC14:AF14"/>
    <mergeCell ref="AG14:AR14"/>
    <mergeCell ref="AS14:BL14"/>
    <mergeCell ref="BM14:CD14"/>
    <mergeCell ref="CE14:CV14"/>
    <mergeCell ref="A15:AB15"/>
    <mergeCell ref="AC15:AF15"/>
    <mergeCell ref="AG15:AR15"/>
    <mergeCell ref="AS15:BL15"/>
    <mergeCell ref="BM15:CD15"/>
    <mergeCell ref="CE15:CV15"/>
    <mergeCell ref="A10:AB10"/>
    <mergeCell ref="AC10:AF10"/>
    <mergeCell ref="AG10:AR10"/>
    <mergeCell ref="AS10:BL10"/>
    <mergeCell ref="BM10:CD10"/>
    <mergeCell ref="CE10:CV10"/>
    <mergeCell ref="A11:AB11"/>
    <mergeCell ref="AC11:AF11"/>
    <mergeCell ref="AG11:AR11"/>
    <mergeCell ref="AS11:BL11"/>
    <mergeCell ref="BM11:CD11"/>
    <mergeCell ref="CE11:CV11"/>
    <mergeCell ref="A8:AB8"/>
    <mergeCell ref="AC8:AF8"/>
    <mergeCell ref="AG8:AR8"/>
    <mergeCell ref="AS8:BL8"/>
    <mergeCell ref="BM8:CD8"/>
    <mergeCell ref="CE8:CV8"/>
    <mergeCell ref="A9:AB9"/>
    <mergeCell ref="AC9:AF9"/>
    <mergeCell ref="AG9:AR9"/>
    <mergeCell ref="AS9:BL9"/>
    <mergeCell ref="BM9:CD9"/>
    <mergeCell ref="CE9:CV9"/>
    <mergeCell ref="AG6:AR6"/>
    <mergeCell ref="AS6:BL6"/>
    <mergeCell ref="BM6:CD6"/>
    <mergeCell ref="CE6:CV6"/>
    <mergeCell ref="A7:AB7"/>
    <mergeCell ref="AC7:AF7"/>
    <mergeCell ref="AG7:AR7"/>
    <mergeCell ref="AS7:BL7"/>
    <mergeCell ref="BM7:CD7"/>
    <mergeCell ref="CE7:CV7"/>
    <mergeCell ref="CE60:CV60"/>
    <mergeCell ref="A29:H29"/>
    <mergeCell ref="AS29:AU29"/>
    <mergeCell ref="BM29:BO29"/>
    <mergeCell ref="A3:AB3"/>
    <mergeCell ref="AC3:AF3"/>
    <mergeCell ref="AG3:AR3"/>
    <mergeCell ref="AS3:BL3"/>
    <mergeCell ref="BM3:CD3"/>
    <mergeCell ref="CE3:CV3"/>
    <mergeCell ref="A4:AB4"/>
    <mergeCell ref="AC4:AF4"/>
    <mergeCell ref="AG4:AR4"/>
    <mergeCell ref="AS4:BL4"/>
    <mergeCell ref="BM4:CD4"/>
    <mergeCell ref="CE4:CV4"/>
    <mergeCell ref="A5:AB5"/>
    <mergeCell ref="AC5:AF5"/>
    <mergeCell ref="AG5:AR5"/>
    <mergeCell ref="AS5:BL5"/>
    <mergeCell ref="BM5:CD5"/>
    <mergeCell ref="CE5:CV5"/>
    <mergeCell ref="A6:AB6"/>
    <mergeCell ref="AC6:AF6"/>
    <mergeCell ref="AG55:AR55"/>
    <mergeCell ref="A30:AB30"/>
    <mergeCell ref="AC30:AF30"/>
    <mergeCell ref="AG30:AR30"/>
    <mergeCell ref="AS30:BL30"/>
    <mergeCell ref="BM30:CD30"/>
    <mergeCell ref="CE30:CV30"/>
    <mergeCell ref="A56:AB56"/>
    <mergeCell ref="AG56:AR56"/>
    <mergeCell ref="AS56:BJ56"/>
    <mergeCell ref="BM56:CC56"/>
    <mergeCell ref="CE56:CV56"/>
    <mergeCell ref="A31:AB31"/>
    <mergeCell ref="AC31:AF31"/>
    <mergeCell ref="AG31:AR31"/>
    <mergeCell ref="AS31:BL31"/>
    <mergeCell ref="BM31:CD31"/>
    <mergeCell ref="CE31:CV31"/>
    <mergeCell ref="A34:AB34"/>
    <mergeCell ref="AC34:AF34"/>
    <mergeCell ref="AG34:AR34"/>
    <mergeCell ref="AS34:BL34"/>
    <mergeCell ref="A39:AB39"/>
    <mergeCell ref="AC39:AF39"/>
    <mergeCell ref="BM62:BO62"/>
    <mergeCell ref="AS66:AU66"/>
    <mergeCell ref="BM66:BO66"/>
    <mergeCell ref="AS79:BL79"/>
    <mergeCell ref="BM79:CD79"/>
    <mergeCell ref="A67:H67"/>
    <mergeCell ref="AS67:AU67"/>
    <mergeCell ref="BM67:BO67"/>
    <mergeCell ref="A68:AB68"/>
    <mergeCell ref="AC68:AF68"/>
    <mergeCell ref="AG68:AR68"/>
    <mergeCell ref="AS68:BL68"/>
    <mergeCell ref="BM68:CD68"/>
    <mergeCell ref="BM70:BO70"/>
    <mergeCell ref="AS75:AU75"/>
    <mergeCell ref="BM75:BO75"/>
    <mergeCell ref="AS72:AU72"/>
    <mergeCell ref="BM72:BO72"/>
    <mergeCell ref="AC69:AF69"/>
    <mergeCell ref="AG69:AR69"/>
    <mergeCell ref="AS62:AU62"/>
    <mergeCell ref="CE33:CV33"/>
    <mergeCell ref="A46:AB46"/>
    <mergeCell ref="AG46:AR46"/>
    <mergeCell ref="AS46:BJ46"/>
    <mergeCell ref="BM46:CC46"/>
    <mergeCell ref="CE46:CV46"/>
    <mergeCell ref="AC35:AF35"/>
    <mergeCell ref="AG35:AR35"/>
    <mergeCell ref="AS35:BL35"/>
    <mergeCell ref="BM35:CD35"/>
    <mergeCell ref="CE35:CV35"/>
    <mergeCell ref="A36:AB36"/>
    <mergeCell ref="AC36:AF36"/>
    <mergeCell ref="AG36:AR36"/>
    <mergeCell ref="A45:AB45"/>
    <mergeCell ref="AG45:AR45"/>
    <mergeCell ref="AS45:BJ45"/>
    <mergeCell ref="BM45:CC45"/>
    <mergeCell ref="BM34:CD34"/>
    <mergeCell ref="CE34:CV34"/>
    <mergeCell ref="A35:AB35"/>
    <mergeCell ref="AS36:BL36"/>
    <mergeCell ref="BM36:CD36"/>
    <mergeCell ref="CE36:CV36"/>
    <mergeCell ref="A83:H83"/>
    <mergeCell ref="AS83:AU83"/>
    <mergeCell ref="BM83:BO83"/>
    <mergeCell ref="A85:H85"/>
    <mergeCell ref="AS85:AU85"/>
    <mergeCell ref="BM85:BO85"/>
    <mergeCell ref="AS84:AU84"/>
    <mergeCell ref="BM84:BO84"/>
    <mergeCell ref="AC79:AF79"/>
    <mergeCell ref="AG79:AR79"/>
    <mergeCell ref="A84:H84"/>
    <mergeCell ref="BM80:BO80"/>
    <mergeCell ref="AS81:AU81"/>
    <mergeCell ref="BM81:BO81"/>
    <mergeCell ref="A13:AB13"/>
    <mergeCell ref="AC13:AF13"/>
    <mergeCell ref="AG13:AR13"/>
    <mergeCell ref="AS13:BL13"/>
    <mergeCell ref="BM13:CD13"/>
    <mergeCell ref="CE13:CV13"/>
    <mergeCell ref="A77:H77"/>
    <mergeCell ref="A82:H82"/>
    <mergeCell ref="AS82:AU82"/>
    <mergeCell ref="BM82:BO82"/>
    <mergeCell ref="A78:H78"/>
    <mergeCell ref="AC78:AF78"/>
    <mergeCell ref="AG78:AR78"/>
    <mergeCell ref="AS78:BL78"/>
    <mergeCell ref="BM78:CD78"/>
    <mergeCell ref="AS77:AU77"/>
    <mergeCell ref="BM77:BO77"/>
    <mergeCell ref="CE45:CV45"/>
    <mergeCell ref="CE57:CV57"/>
    <mergeCell ref="A33:AB33"/>
    <mergeCell ref="AC33:AF33"/>
    <mergeCell ref="AG33:AR33"/>
    <mergeCell ref="AS33:BL33"/>
    <mergeCell ref="BM33:CD33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LOV</cp:lastModifiedBy>
  <cp:lastPrinted>2024-07-18T06:33:26Z</cp:lastPrinted>
  <dcterms:created xsi:type="dcterms:W3CDTF">2007-09-26T10:24:08Z</dcterms:created>
  <dcterms:modified xsi:type="dcterms:W3CDTF">2024-07-18T07:53:48Z</dcterms:modified>
</cp:coreProperties>
</file>