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V\Desktop\Мои документы\Отчеты\2025\1. Ежеквартальные  мои 2025\Квартальный для сайта 2025\"/>
    </mc:Choice>
  </mc:AlternateContent>
  <bookViews>
    <workbookView xWindow="0" yWindow="0" windowWidth="28800" windowHeight="13725" tabRatio="790"/>
  </bookViews>
  <sheets>
    <sheet name="Лист1" sheetId="30" r:id="rId1"/>
  </sheets>
  <calcPr calcId="152511"/>
</workbook>
</file>

<file path=xl/calcChain.xml><?xml version="1.0" encoding="utf-8"?>
<calcChain xmlns="http://schemas.openxmlformats.org/spreadsheetml/2006/main">
  <c r="AS67" i="30" l="1"/>
  <c r="BM8" i="30" l="1"/>
  <c r="BM15" i="30"/>
  <c r="BM56" i="30"/>
  <c r="AS56" i="30"/>
  <c r="CE61" i="30"/>
  <c r="CE60" i="30"/>
  <c r="AS22" i="30"/>
  <c r="BM67" i="30" l="1"/>
  <c r="AS45" i="30"/>
  <c r="BM22" i="30"/>
  <c r="BM7" i="30" s="1"/>
  <c r="AS8" i="30"/>
  <c r="CE32" i="30"/>
  <c r="CE14" i="30" l="1"/>
  <c r="CE38" i="30"/>
  <c r="CE54" i="30"/>
  <c r="BM41" i="30" l="1"/>
  <c r="BM45" i="30"/>
  <c r="BM40" i="30" l="1"/>
  <c r="CE53" i="30"/>
  <c r="CE12" i="30" l="1"/>
  <c r="CE13" i="30" l="1"/>
  <c r="CE58" i="30" l="1"/>
  <c r="CE82" i="30" l="1"/>
  <c r="AS15" i="30"/>
  <c r="AS7" i="30" s="1"/>
  <c r="CE29" i="30"/>
  <c r="CE52" i="30"/>
  <c r="CE55" i="30"/>
  <c r="AS41" i="30" l="1"/>
  <c r="AS40" i="30" s="1"/>
  <c r="AS5" i="30" l="1"/>
  <c r="BM5" i="30"/>
  <c r="CE91" i="30"/>
  <c r="CE89" i="30"/>
  <c r="CE78" i="30"/>
  <c r="CE84" i="30"/>
  <c r="BL57" i="30" l="1"/>
  <c r="BL64" i="30"/>
  <c r="CE63" i="30" l="1"/>
  <c r="CE48" i="30" l="1"/>
  <c r="CE65" i="30" l="1"/>
  <c r="CE50" i="30"/>
  <c r="CE49" i="30"/>
  <c r="CE35" i="30"/>
  <c r="CE88" i="30" l="1"/>
  <c r="CE75" i="30"/>
  <c r="CE34" i="30"/>
  <c r="CE56" i="30" l="1"/>
  <c r="CE87" i="30"/>
  <c r="CE66" i="30"/>
  <c r="CE64" i="30"/>
  <c r="CE31" i="30"/>
  <c r="CE62" i="30" l="1"/>
  <c r="CE39" i="30" l="1"/>
  <c r="CE59" i="30" l="1"/>
  <c r="CE51" i="30"/>
  <c r="CE94" i="30" l="1"/>
  <c r="CE72" i="30"/>
  <c r="CE44" i="30"/>
  <c r="CE43" i="30"/>
  <c r="CE92" i="30"/>
  <c r="CE93" i="30"/>
  <c r="CE90" i="30"/>
  <c r="CE86" i="30"/>
  <c r="CE83" i="30"/>
  <c r="CE81" i="30"/>
  <c r="CE80" i="30"/>
  <c r="CE79" i="30"/>
  <c r="CE73" i="30"/>
  <c r="CE74" i="30"/>
  <c r="CE76" i="30"/>
  <c r="CE77" i="30"/>
  <c r="CE71" i="30"/>
  <c r="CE69" i="30"/>
  <c r="CE70" i="30"/>
  <c r="CE85" i="30"/>
  <c r="CE47" i="30"/>
  <c r="CE46" i="30"/>
  <c r="CE57" i="30"/>
  <c r="CE30" i="30"/>
  <c r="CE28" i="30"/>
  <c r="CE26" i="30"/>
  <c r="CE25" i="30"/>
  <c r="CE42" i="30"/>
  <c r="CE37" i="30"/>
  <c r="CE36" i="30"/>
  <c r="CE33" i="30"/>
  <c r="CE27" i="30"/>
  <c r="CE24" i="30"/>
  <c r="CE23" i="30"/>
  <c r="CE21" i="30"/>
  <c r="CE20" i="30"/>
  <c r="CE19" i="30"/>
  <c r="CE18" i="30"/>
  <c r="CE17" i="30"/>
  <c r="CE16" i="30"/>
  <c r="CE11" i="30"/>
  <c r="CE10" i="30"/>
  <c r="CE9" i="30"/>
  <c r="CE8" i="30" l="1"/>
  <c r="CE40" i="30"/>
  <c r="CE67" i="30"/>
  <c r="CE15" i="30"/>
  <c r="CE45" i="30"/>
  <c r="CE41" i="30"/>
  <c r="CE22" i="30"/>
  <c r="CE7" i="30" l="1"/>
  <c r="CE5" i="30" l="1"/>
</calcChain>
</file>

<file path=xl/sharedStrings.xml><?xml version="1.0" encoding="utf-8"?>
<sst xmlns="http://schemas.openxmlformats.org/spreadsheetml/2006/main" count="96" uniqueCount="95">
  <si>
    <t>Транспорт</t>
  </si>
  <si>
    <t>Единый сельхозналог</t>
  </si>
  <si>
    <t>Земельный налог с организаций</t>
  </si>
  <si>
    <t>Земельный налог</t>
  </si>
  <si>
    <t>Резервные фонды</t>
  </si>
  <si>
    <t>Защита населения и территории от чрезвычайных ситуаций природного и техногенного характера, гражданская оборона</t>
  </si>
  <si>
    <t>Другие вопросы в области национальной безопасности и правоохранительной деятельности</t>
  </si>
  <si>
    <t>Водное хозяйство</t>
  </si>
  <si>
    <t>Дорожное хозяйство (дорожные фонды)</t>
  </si>
  <si>
    <t>Жилищное хозяйство</t>
  </si>
  <si>
    <t>Коммунальное хозяйство</t>
  </si>
  <si>
    <t>Благоустройство</t>
  </si>
  <si>
    <t>Другие вопросы в области физической культуры и спорта</t>
  </si>
  <si>
    <t>Пенсионное обеспечение</t>
  </si>
  <si>
    <t>Культура</t>
  </si>
  <si>
    <t>Наименование показателя</t>
  </si>
  <si>
    <t>Утвержденные бюджетные 
назначения</t>
  </si>
  <si>
    <t>Исполнено</t>
  </si>
  <si>
    <t>Неисполненные назначения</t>
  </si>
  <si>
    <t>Доходы бюджета - всего</t>
  </si>
  <si>
    <t>в том числе:</t>
  </si>
  <si>
    <t xml:space="preserve"> </t>
  </si>
  <si>
    <t>СОБСТВЕННЫЕ ДОХОДЫ</t>
  </si>
  <si>
    <t xml:space="preserve">НДФЛ </t>
  </si>
  <si>
    <t>НДФЛ  с   доходов, источником которых является налоговый агент,  за исключением   доходов,   в   отношении   которых исчисление  и  уплата  налога  осуществляются  в соответствии  со  статьями  227,  227.1  и   228НК РФ</t>
  </si>
  <si>
    <t>НДФЛ с   доходов, полученных от осуществления  деятельности ф/л, зарегистрированными  в качестве  индивидуальных  предпринимателей,                      нотариусов,  занимающихся  частной  практикой, адвокатов,  учредивших  адвокатские  кабинеты, и  других лиц, занимающихся  частной  практикой  в соответствии со ст. 227 НК РФ</t>
  </si>
  <si>
    <t>НДФЛ  с   доходов, полученных ф/л в соответствии  со ст.228   НК РФ</t>
  </si>
  <si>
    <t>Доходы от уплаты акцизов на дизельное топливо,зачисляемые в консолидированные бюджеты субъектов РФ</t>
  </si>
  <si>
    <t>Доходы от уплаты акцизов на моторные масла для дизельныхи (или) карбюраторных(инжекторных)двигателей,зачисляемые в консолидированные бюджеты субъектов РФ</t>
  </si>
  <si>
    <t>Доходы от уплаты акцизов на автомобильный бензин,производимый на территории РФ,зачисляемые в консолидированные бюджеты субъектов РФ</t>
  </si>
  <si>
    <t>Доходы от уплаты акцизов на прямогонный бензин,производимый на территории РФ,зачисляемые в консолидированные бюджеты субъектов РФ</t>
  </si>
  <si>
    <t>Налог на имущество физ.лиц</t>
  </si>
  <si>
    <t xml:space="preserve">Доходы, получаемые в виде арендной платы за земельные участки, государственная собственность на которые не разграничена, и которые расположены расположены в границах городских поселений, а так же средства от продажи права на заключение договоров аренды указанных земельных участков 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</si>
  <si>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</si>
  <si>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Доходы от перечисления части прибыли,остающейся после уплаты налогов и иных обязательных платежей муниципальных унитарных предприятий,созданных поселениями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</si>
  <si>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</si>
  <si>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продажи земельных участков,государственная собственность на которые не разграничена</t>
  </si>
  <si>
    <t>Безвозмездные поступления</t>
  </si>
  <si>
    <t>Дотации бюджетам поселений на выравнивание уровня бюджетной обеспеченности</t>
  </si>
  <si>
    <t>Дотации бюджетам поселений на выравнивание уровня бюджетной обеспеченности из  регионального ФФП</t>
  </si>
  <si>
    <t>Субвенции бюджетам городских поселений на выполнение передаваемых полномочий субъектов Российской Федерации (субвенции на осуществление государственных полномочий по созданию и обеспечению деятельности административных комиссий)</t>
  </si>
  <si>
    <t>Прочие межбюджетные трансферты,передаваемые бюджетам  поселений</t>
  </si>
  <si>
    <t>Расходы бюджета - всего</t>
  </si>
  <si>
    <t>Другие общегосударственные расходы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</si>
  <si>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</si>
  <si>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Функционирование высшего должностного лица субъекта Российской Федерации и муниципального образования</t>
  </si>
  <si>
    <t xml:space="preserve">Денежные взыскания штрафы </t>
  </si>
  <si>
    <t>Доходы от реализации имущества, находящегося в государственной и муниципальной собственности</t>
  </si>
  <si>
    <t>Социальное обеспечение населения</t>
  </si>
  <si>
    <t>Субсидии</t>
  </si>
  <si>
    <t>Субсидии бюджетам городских поселений на обеспечение мероприятий по переселению граждан из аварийного жилищного фонда за счет фонда ЖКХ</t>
  </si>
  <si>
    <t>Субсидии бюджетам городских поселений на обеспечение мероприятий по переселению граждан из аварийного жилищного фонда за счет средств бюджетов</t>
  </si>
  <si>
    <t>Прочие МБТ, передаваемые бюджетам городских поселений по сбалансированности бюджетов</t>
  </si>
  <si>
    <t>Возврат прочих остатков субсидий, имеющих целевое назначение, прошлых лет из бюджетов городских поселений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</si>
  <si>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</si>
  <si>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Правителььства РФ высших исполнительных органов государственной власти субъектов РФ, местных администраций</t>
  </si>
  <si>
    <t>Обеспечение деятельности финансовых, налоговых и таможенных органов и органов финансового надзора</t>
  </si>
  <si>
    <t>Мобилизационная и вневойсковая подготовка</t>
  </si>
  <si>
    <t>Другие вопросы в области охраны окружающей среды</t>
  </si>
  <si>
    <t>Профессиональная подготовка, переподготовка и повышение квалификации</t>
  </si>
  <si>
    <t>Административные штрафы, установленные законами субъектов РФ об административных правонарушениях</t>
  </si>
  <si>
    <t>Субсидии бюджетам городских поселений на капитальный ремонт и ремонт автомобильных дорог общего пользования местного значения за счет средств дорожного фонда Красноярского края</t>
  </si>
  <si>
    <t>Субсидии бюджетам муниципальных образований на организацию и проведение акарицидных обработок</t>
  </si>
  <si>
    <t>Налоги на товары(работы,услуги), реализуемые на территории РФ</t>
  </si>
  <si>
    <t>Другие вопросы в области жилищно-коммунального хозяйства</t>
  </si>
  <si>
    <t>Лесное хозяйство</t>
  </si>
  <si>
    <t>Молодежная политика</t>
  </si>
  <si>
    <t>Другие вопросы в области здравоохранения</t>
  </si>
  <si>
    <t>Земельный налог с физ.лиц</t>
  </si>
  <si>
    <t>Денежные взыскания,штрафы в случае просрочки исполнения поставщиком (подрядчиком, исполнителем) обязательств, предусмотренных муниципальным контрактом</t>
  </si>
  <si>
    <t>Другие вопросы в области национальной экономики</t>
  </si>
  <si>
    <t>Невыясненные поступления, зачисляемые в бюджеты городских поселений</t>
  </si>
  <si>
    <t>Налог на доходы ф/л в отношении доходов от долевого участия в организации, полученных в виде дивидентов (в части суммы налога, не превышающей 650 000 рублей)</t>
  </si>
  <si>
    <t>Иные МБТ на выполнение переданных муниципальных полономочий по организации мероприятий межпоселенческого характера по охране окружающей среды</t>
  </si>
  <si>
    <t>Прочие МБТна содержание автомобильных дорог общего пользования местного значения</t>
  </si>
  <si>
    <t>Субсидии бюджетам городских поселений на софинансирование муниципальных программ формирования современной городской среды за счет средств краевого бюджета</t>
  </si>
  <si>
    <t>Прочие МБТ бюджетам поселений на частичную компенсацию расходов на повышение оплаты труда отдельным категориям работников бюджетной сферы Красноярского края</t>
  </si>
  <si>
    <t xml:space="preserve"> Прочие субсидии бюджетам городских поселений на оплату разницы между стоимостью строительства многоквартирного дома,определенной разработанной проектно-сметной документацией,стоимостью жилых помещений при приобретении у застройщиков,сформированной заказчиком, и стоимостью общей</t>
  </si>
  <si>
    <t>Субсидии бюджетам муниципальных образований на обустройство участков улично-дорожной сети вблизи образовательных органгизаций для обеспечения безопастности дорожного движения за счет средств дорожного фонда Красноярского края</t>
  </si>
  <si>
    <t>НДФЛ с доходов ф/л в части суммы налогов, превышающей 650000 рублей, относящейся к части налоговой базы,превыщающей 5000000</t>
  </si>
  <si>
    <t>трансферты,передаваемые бюджетам городских поселений(трансферты на обустройство мест (площадок) накопления отходов потребления и (или) приобретение контейнерного оборудования</t>
  </si>
  <si>
    <t>Субсидии бюджетам муниципальных образований на осуществление дорожной деятельности в целях решения задач социально - экономического развития территорий  за счет средств дорожного фонда Красноярского края</t>
  </si>
  <si>
    <t>Доходы от продажи иного имущества, находящегося в собственности городских поселений (за исключением земельных участков муниципальных бюджетных и автономных учреждений) в части реализации основных средств по указанному имуществу</t>
  </si>
  <si>
    <t>Субсидии бюджетам муниципальных образований наоплату разницы между стоимостью строительства многоквартирного дома,определенной разработанной проектно-сметной документацией,стоимостью жилых помещений при приобретении у застройщиков,сформированной заказчиком и стоимостью общей площади жилых помещений, рассчитанной по предельной стоимости квадратного метра</t>
  </si>
  <si>
    <t>Прочие межбюджетные трансферты, передаваемые бюджетам городских поселений (трансферты на содействие развитию налогового потенциала)</t>
  </si>
  <si>
    <t xml:space="preserve">Прочие безвозмездные поступления в бюджеты городских поселений </t>
  </si>
  <si>
    <t>Субсидии бюджетам городских поселений на создание комфортной городской среды в малых городах и исторических поселениях- победителях Всероссийского конкурса</t>
  </si>
  <si>
    <t>Иные штрафы, неустойки,пени,уплаченные в соответствии с законом или договором в случае неисполения или ненадлежащего исполнения обязательств перед муниципальным органом.</t>
  </si>
  <si>
    <t>НДФЛ  в части суммы налогов, относящейся к налоговой базе , указанной п6.2 статьи 210 НК РФ не превышающей  5000000 (перерасчеты ,недоимка и задолженность по соответствующему платежу, в том числе по отмененному)</t>
  </si>
  <si>
    <t>Прочии доходы от оказания платных услуг (работ) получателями средств бюджетов городских поселений</t>
  </si>
  <si>
    <t>Исполнение бюджета  города Иланский Иланского района за 2 квартал  2025г.</t>
  </si>
  <si>
    <t xml:space="preserve">Доходы от денежных взысканий (штрафов), поступающие в счет погашения задолженности , образовавшиеся до 01 января 2020 года, подлежащие зачислению в бюджет муниципального образования по нормативам, действовавшим в 2019 </t>
  </si>
  <si>
    <t>Прочие неналоговые доходы бюджетов городских поселений</t>
  </si>
  <si>
    <t>Прочие межбюджетные трансферты на финансовое обеспечение (возмещение) расходов на увеличение размеров оплаты труда отдельным категориям работников бюджетной сферы</t>
  </si>
  <si>
    <t>Прочие межбюджетные трансферты, передаваемые бюджетам городских поселений (осуществление расходов по капитальному ремонту , реконструкции находящихся в муниципальной собственности обьектов коммунальной инфраструктуры,источников тепловой энергии и тепловых сетей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</si>
</sst>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i/>
      <sz val="8"/>
      <name val="Times New Roman"/>
      <family val="1"/>
      <charset val="204"/>
    </font>
    <font>
      <sz val="10"/>
      <name val="Times New Roman"/>
      <family val="1"/>
      <charset val="204"/>
    </font>
    <font>
      <i/>
      <sz val="8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0" xfId="0" applyFont="1" applyAlignment="1"/>
    <xf numFmtId="0" fontId="0" fillId="0" borderId="2" xfId="0" applyBorder="1"/>
    <xf numFmtId="2" fontId="7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0" xfId="0" applyFont="1"/>
    <xf numFmtId="0" fontId="0" fillId="0" borderId="2" xfId="0" applyFont="1" applyFill="1" applyBorder="1" applyAlignment="1">
      <alignment horizontal="left" wrapText="1"/>
    </xf>
    <xf numFmtId="49" fontId="1" fillId="0" borderId="2" xfId="0" applyNumberFormat="1" applyFont="1" applyFill="1" applyBorder="1" applyAlignment="1">
      <alignment horizontal="left"/>
    </xf>
    <xf numFmtId="49" fontId="5" fillId="0" borderId="2" xfId="0" applyNumberFormat="1" applyFont="1" applyFill="1" applyBorder="1" applyAlignment="1">
      <alignment horizontal="left"/>
    </xf>
    <xf numFmtId="0" fontId="0" fillId="0" borderId="2" xfId="0" applyFill="1" applyBorder="1"/>
    <xf numFmtId="49" fontId="1" fillId="0" borderId="2" xfId="0" applyNumberFormat="1" applyFont="1" applyFill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2" fontId="7" fillId="2" borderId="2" xfId="0" applyNumberFormat="1" applyFont="1" applyFill="1" applyBorder="1" applyAlignment="1">
      <alignment horizontal="center"/>
    </xf>
    <xf numFmtId="0" fontId="0" fillId="2" borderId="2" xfId="0" applyFill="1" applyBorder="1"/>
    <xf numFmtId="0" fontId="0" fillId="2" borderId="0" xfId="0" applyFill="1"/>
    <xf numFmtId="2" fontId="5" fillId="0" borderId="2" xfId="0" applyNumberFormat="1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/>
    </xf>
    <xf numFmtId="2" fontId="5" fillId="0" borderId="2" xfId="0" applyNumberFormat="1" applyFont="1" applyFill="1" applyBorder="1" applyAlignment="1">
      <alignment horizontal="center"/>
    </xf>
    <xf numFmtId="2" fontId="5" fillId="0" borderId="2" xfId="0" applyNumberFormat="1" applyFont="1" applyBorder="1" applyAlignment="1">
      <alignment horizontal="center" wrapText="1"/>
    </xf>
    <xf numFmtId="0" fontId="7" fillId="0" borderId="2" xfId="0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wrapText="1"/>
    </xf>
    <xf numFmtId="0" fontId="0" fillId="0" borderId="1" xfId="0" applyBorder="1"/>
    <xf numFmtId="0" fontId="0" fillId="0" borderId="0" xfId="0" applyBorder="1"/>
    <xf numFmtId="0" fontId="5" fillId="0" borderId="0" xfId="0" applyFont="1" applyBorder="1" applyAlignment="1">
      <alignment wrapText="1"/>
    </xf>
    <xf numFmtId="2" fontId="5" fillId="0" borderId="2" xfId="0" applyNumberFormat="1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wrapText="1"/>
    </xf>
    <xf numFmtId="2" fontId="5" fillId="0" borderId="2" xfId="0" applyNumberFormat="1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wrapText="1"/>
    </xf>
    <xf numFmtId="2" fontId="5" fillId="3" borderId="2" xfId="0" applyNumberFormat="1" applyFont="1" applyFill="1" applyBorder="1" applyAlignment="1">
      <alignment horizontal="center"/>
    </xf>
    <xf numFmtId="2" fontId="5" fillId="0" borderId="2" xfId="0" applyNumberFormat="1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0" fontId="0" fillId="0" borderId="2" xfId="0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/>
    </xf>
    <xf numFmtId="0" fontId="0" fillId="3" borderId="2" xfId="0" applyFill="1" applyBorder="1" applyAlignment="1">
      <alignment horizontal="center" wrapText="1"/>
    </xf>
    <xf numFmtId="2" fontId="7" fillId="3" borderId="2" xfId="0" applyNumberFormat="1" applyFont="1" applyFill="1" applyBorder="1" applyAlignment="1">
      <alignment horizontal="center"/>
    </xf>
    <xf numFmtId="2" fontId="5" fillId="0" borderId="2" xfId="0" applyNumberFormat="1" applyFont="1" applyFill="1" applyBorder="1" applyAlignment="1">
      <alignment horizontal="center"/>
    </xf>
    <xf numFmtId="0" fontId="0" fillId="0" borderId="2" xfId="0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wrapText="1"/>
    </xf>
    <xf numFmtId="0" fontId="0" fillId="3" borderId="2" xfId="0" applyFill="1" applyBorder="1" applyAlignment="1">
      <alignment wrapText="1"/>
    </xf>
    <xf numFmtId="2" fontId="5" fillId="3" borderId="2" xfId="0" applyNumberFormat="1" applyFont="1" applyFill="1" applyBorder="1" applyAlignment="1">
      <alignment horizontal="center" wrapText="1"/>
    </xf>
    <xf numFmtId="2" fontId="5" fillId="3" borderId="2" xfId="0" applyNumberFormat="1" applyFont="1" applyFill="1" applyBorder="1" applyAlignment="1">
      <alignment horizontal="center"/>
    </xf>
    <xf numFmtId="0" fontId="0" fillId="3" borderId="2" xfId="0" applyFill="1" applyBorder="1" applyAlignment="1">
      <alignment horizontal="center" wrapText="1"/>
    </xf>
    <xf numFmtId="49" fontId="1" fillId="3" borderId="2" xfId="0" applyNumberFormat="1" applyFont="1" applyFill="1" applyBorder="1" applyAlignment="1">
      <alignment horizontal="center"/>
    </xf>
    <xf numFmtId="49" fontId="5" fillId="3" borderId="2" xfId="0" applyNumberFormat="1" applyFont="1" applyFill="1" applyBorder="1" applyAlignment="1">
      <alignment horizontal="center"/>
    </xf>
    <xf numFmtId="2" fontId="4" fillId="3" borderId="2" xfId="0" applyNumberFormat="1" applyFont="1" applyFill="1" applyBorder="1" applyAlignment="1">
      <alignment horizontal="center" wrapText="1"/>
    </xf>
    <xf numFmtId="2" fontId="4" fillId="3" borderId="2" xfId="0" applyNumberFormat="1" applyFont="1" applyFill="1" applyBorder="1" applyAlignment="1">
      <alignment horizontal="center"/>
    </xf>
    <xf numFmtId="2" fontId="5" fillId="0" borderId="2" xfId="0" applyNumberFormat="1" applyFont="1" applyFill="1" applyBorder="1" applyAlignment="1">
      <alignment horizontal="center"/>
    </xf>
    <xf numFmtId="0" fontId="0" fillId="0" borderId="2" xfId="0" applyFill="1" applyBorder="1" applyAlignment="1">
      <alignment horizontal="center" wrapText="1"/>
    </xf>
    <xf numFmtId="2" fontId="5" fillId="3" borderId="2" xfId="0" applyNumberFormat="1" applyFont="1" applyFill="1" applyBorder="1" applyAlignment="1">
      <alignment horizontal="center" wrapText="1"/>
    </xf>
    <xf numFmtId="2" fontId="5" fillId="0" borderId="2" xfId="0" applyNumberFormat="1" applyFont="1" applyFill="1" applyBorder="1" applyAlignment="1">
      <alignment horizontal="center" wrapText="1"/>
    </xf>
    <xf numFmtId="0" fontId="9" fillId="0" borderId="2" xfId="0" applyFont="1" applyFill="1" applyBorder="1" applyAlignment="1">
      <alignment wrapText="1"/>
    </xf>
    <xf numFmtId="0" fontId="7" fillId="0" borderId="2" xfId="0" applyFont="1" applyFill="1" applyBorder="1" applyAlignment="1">
      <alignment wrapText="1"/>
    </xf>
    <xf numFmtId="49" fontId="5" fillId="0" borderId="2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49" fontId="6" fillId="0" borderId="2" xfId="0" applyNumberFormat="1" applyFont="1" applyFill="1" applyBorder="1" applyAlignment="1">
      <alignment horizontal="center"/>
    </xf>
    <xf numFmtId="0" fontId="5" fillId="0" borderId="2" xfId="0" applyFont="1" applyFill="1" applyBorder="1" applyAlignment="1">
      <alignment horizontal="left" wrapText="1"/>
    </xf>
    <xf numFmtId="0" fontId="7" fillId="0" borderId="2" xfId="0" applyFont="1" applyFill="1" applyBorder="1" applyAlignment="1">
      <alignment horizontal="center"/>
    </xf>
    <xf numFmtId="2" fontId="4" fillId="0" borderId="2" xfId="0" applyNumberFormat="1" applyFont="1" applyFill="1" applyBorder="1" applyAlignment="1">
      <alignment horizontal="center"/>
    </xf>
    <xf numFmtId="0" fontId="0" fillId="0" borderId="2" xfId="0" applyFill="1" applyBorder="1" applyAlignment="1">
      <alignment wrapText="1"/>
    </xf>
    <xf numFmtId="2" fontId="5" fillId="0" borderId="2" xfId="0" applyNumberFormat="1" applyFont="1" applyBorder="1" applyAlignment="1">
      <alignment horizontal="center" wrapText="1"/>
    </xf>
    <xf numFmtId="0" fontId="5" fillId="3" borderId="2" xfId="0" applyFont="1" applyFill="1" applyBorder="1" applyAlignment="1">
      <alignment horizontal="left" wrapText="1"/>
    </xf>
    <xf numFmtId="49" fontId="1" fillId="3" borderId="2" xfId="0" applyNumberFormat="1" applyFont="1" applyFill="1" applyBorder="1" applyAlignment="1">
      <alignment horizontal="center"/>
    </xf>
    <xf numFmtId="49" fontId="5" fillId="3" borderId="2" xfId="0" applyNumberFormat="1" applyFont="1" applyFill="1" applyBorder="1" applyAlignment="1">
      <alignment horizontal="center"/>
    </xf>
    <xf numFmtId="0" fontId="5" fillId="3" borderId="2" xfId="0" applyNumberFormat="1" applyFont="1" applyFill="1" applyBorder="1" applyAlignment="1">
      <alignment horizontal="left" wrapText="1"/>
    </xf>
    <xf numFmtId="2" fontId="5" fillId="3" borderId="2" xfId="0" applyNumberFormat="1" applyFont="1" applyFill="1" applyBorder="1" applyAlignment="1">
      <alignment horizontal="center"/>
    </xf>
    <xf numFmtId="49" fontId="5" fillId="3" borderId="2" xfId="0" applyNumberFormat="1" applyFont="1" applyFill="1" applyBorder="1" applyAlignment="1">
      <alignment horizontal="left" wrapText="1"/>
    </xf>
    <xf numFmtId="0" fontId="10" fillId="0" borderId="2" xfId="0" applyFont="1" applyFill="1" applyBorder="1" applyAlignment="1">
      <alignment wrapText="1"/>
    </xf>
    <xf numFmtId="49" fontId="4" fillId="0" borderId="2" xfId="0" applyNumberFormat="1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wrapText="1"/>
    </xf>
    <xf numFmtId="49" fontId="4" fillId="0" borderId="2" xfId="0" applyNumberFormat="1" applyFont="1" applyBorder="1" applyAlignment="1">
      <alignment horizontal="center"/>
    </xf>
    <xf numFmtId="2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49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wrapText="1"/>
    </xf>
    <xf numFmtId="0" fontId="6" fillId="0" borderId="2" xfId="0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wrapText="1"/>
    </xf>
    <xf numFmtId="49" fontId="8" fillId="0" borderId="2" xfId="0" applyNumberFormat="1" applyFont="1" applyFill="1" applyBorder="1" applyAlignment="1">
      <alignment horizontal="center"/>
    </xf>
    <xf numFmtId="0" fontId="0" fillId="3" borderId="2" xfId="0" applyFill="1" applyBorder="1" applyAlignment="1">
      <alignment horizontal="center" wrapText="1"/>
    </xf>
    <xf numFmtId="0" fontId="0" fillId="3" borderId="2" xfId="0" applyFont="1" applyFill="1" applyBorder="1" applyAlignment="1">
      <alignment horizontal="center" wrapText="1"/>
    </xf>
    <xf numFmtId="0" fontId="0" fillId="0" borderId="2" xfId="0" applyFont="1" applyFill="1" applyBorder="1" applyAlignment="1">
      <alignment wrapText="1"/>
    </xf>
    <xf numFmtId="49" fontId="5" fillId="0" borderId="2" xfId="0" applyNumberFormat="1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2" fontId="4" fillId="3" borderId="2" xfId="0" applyNumberFormat="1" applyFont="1" applyFill="1" applyBorder="1" applyAlignment="1">
      <alignment horizontal="center" wrapText="1"/>
    </xf>
    <xf numFmtId="2" fontId="4" fillId="0" borderId="2" xfId="0" applyNumberFormat="1" applyFont="1" applyBorder="1" applyAlignment="1">
      <alignment horizontal="center" wrapText="1"/>
    </xf>
    <xf numFmtId="0" fontId="3" fillId="3" borderId="2" xfId="0" applyFont="1" applyFill="1" applyBorder="1" applyAlignment="1">
      <alignment wrapText="1"/>
    </xf>
    <xf numFmtId="0" fontId="5" fillId="0" borderId="0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W97"/>
  <sheetViews>
    <sheetView tabSelected="1" view="pageBreakPreview" zoomScaleSheetLayoutView="100" workbookViewId="0">
      <selection activeCell="AS16" sqref="AS16:BL16"/>
    </sheetView>
  </sheetViews>
  <sheetFormatPr defaultRowHeight="12.75" x14ac:dyDescent="0.2"/>
  <cols>
    <col min="8" max="8" width="4" customWidth="1"/>
    <col min="9" max="38" width="9.140625" hidden="1" customWidth="1"/>
    <col min="39" max="39" width="8.85546875" hidden="1" customWidth="1"/>
    <col min="40" max="44" width="9.140625" hidden="1" customWidth="1"/>
    <col min="47" max="47" width="3.85546875" customWidth="1"/>
    <col min="48" max="50" width="9.140625" hidden="1" customWidth="1"/>
    <col min="51" max="51" width="8.85546875" hidden="1" customWidth="1"/>
    <col min="52" max="64" width="9.140625" hidden="1" customWidth="1"/>
    <col min="67" max="67" width="1.5703125" customWidth="1"/>
    <col min="68" max="69" width="9.140625" hidden="1" customWidth="1"/>
    <col min="70" max="70" width="4.85546875" hidden="1" customWidth="1"/>
    <col min="71" max="81" width="9.140625" hidden="1" customWidth="1"/>
    <col min="82" max="82" width="0.140625" customWidth="1"/>
    <col min="83" max="83" width="16.7109375" customWidth="1"/>
    <col min="84" max="84" width="0.28515625" hidden="1" customWidth="1"/>
    <col min="85" max="87" width="9.140625" hidden="1" customWidth="1"/>
    <col min="88" max="88" width="6.42578125" hidden="1" customWidth="1"/>
    <col min="89" max="98" width="9.140625" hidden="1" customWidth="1"/>
    <col min="99" max="99" width="3.28515625" hidden="1" customWidth="1"/>
    <col min="100" max="100" width="0.28515625" hidden="1" customWidth="1"/>
    <col min="101" max="101" width="1.5703125" hidden="1" customWidth="1"/>
    <col min="102" max="110" width="9.140625" hidden="1" customWidth="1"/>
    <col min="111" max="111" width="1.5703125" hidden="1" customWidth="1"/>
    <col min="112" max="126" width="9.140625" hidden="1" customWidth="1"/>
  </cols>
  <sheetData>
    <row r="1" spans="1:126" x14ac:dyDescent="0.2">
      <c r="B1" s="96" t="s">
        <v>90</v>
      </c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6"/>
      <c r="AR1" s="96"/>
      <c r="AS1" s="96"/>
      <c r="AT1" s="96"/>
      <c r="AU1" s="96"/>
      <c r="AV1" s="96"/>
      <c r="AW1" s="96"/>
      <c r="AX1" s="96"/>
      <c r="AY1" s="96"/>
      <c r="AZ1" s="96"/>
      <c r="BA1" s="96"/>
      <c r="BB1" s="96"/>
      <c r="BC1" s="96"/>
      <c r="BD1" s="96"/>
      <c r="BE1" s="96"/>
      <c r="BF1" s="96"/>
      <c r="BG1" s="96"/>
      <c r="BH1" s="96"/>
      <c r="BI1" s="96"/>
      <c r="BJ1" s="96"/>
      <c r="BK1" s="96"/>
      <c r="BL1" s="96"/>
      <c r="BM1" s="96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</row>
    <row r="3" spans="1:126" x14ac:dyDescent="0.2">
      <c r="A3" s="78" t="s">
        <v>15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 t="s">
        <v>16</v>
      </c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 t="s">
        <v>17</v>
      </c>
      <c r="BN3" s="78"/>
      <c r="BO3" s="78"/>
      <c r="BP3" s="78"/>
      <c r="BQ3" s="78"/>
      <c r="BR3" s="78"/>
      <c r="BS3" s="78"/>
      <c r="BT3" s="78"/>
      <c r="BU3" s="78"/>
      <c r="BV3" s="78"/>
      <c r="BW3" s="78"/>
      <c r="BX3" s="78"/>
      <c r="BY3" s="78"/>
      <c r="BZ3" s="78"/>
      <c r="CA3" s="78"/>
      <c r="CB3" s="78"/>
      <c r="CC3" s="78"/>
      <c r="CD3" s="78"/>
      <c r="CE3" s="78" t="s">
        <v>18</v>
      </c>
      <c r="CF3" s="78"/>
      <c r="CG3" s="78"/>
      <c r="CH3" s="78"/>
      <c r="CI3" s="78"/>
      <c r="CJ3" s="78"/>
      <c r="CK3" s="78"/>
      <c r="CL3" s="78"/>
      <c r="CM3" s="78"/>
      <c r="CN3" s="78"/>
      <c r="CO3" s="78"/>
      <c r="CP3" s="78"/>
      <c r="CQ3" s="78"/>
      <c r="CR3" s="78"/>
      <c r="CS3" s="78"/>
      <c r="CT3" s="78"/>
      <c r="CU3" s="78"/>
      <c r="CV3" s="78"/>
    </row>
    <row r="4" spans="1:126" x14ac:dyDescent="0.2">
      <c r="A4" s="79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  <c r="AI4" s="79"/>
      <c r="AJ4" s="79"/>
      <c r="AK4" s="79"/>
      <c r="AL4" s="79"/>
      <c r="AM4" s="79"/>
      <c r="AN4" s="79"/>
      <c r="AO4" s="79"/>
      <c r="AP4" s="79"/>
      <c r="AQ4" s="79"/>
      <c r="AR4" s="79"/>
      <c r="AS4" s="79">
        <v>4</v>
      </c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  <c r="BM4" s="79">
        <v>5</v>
      </c>
      <c r="BN4" s="79"/>
      <c r="BO4" s="79"/>
      <c r="BP4" s="79"/>
      <c r="BQ4" s="79"/>
      <c r="BR4" s="79"/>
      <c r="BS4" s="79"/>
      <c r="BT4" s="79"/>
      <c r="BU4" s="79"/>
      <c r="BV4" s="79"/>
      <c r="BW4" s="79"/>
      <c r="BX4" s="79"/>
      <c r="BY4" s="79"/>
      <c r="BZ4" s="79"/>
      <c r="CA4" s="79"/>
      <c r="CB4" s="79"/>
      <c r="CC4" s="79"/>
      <c r="CD4" s="79"/>
      <c r="CE4" s="79">
        <v>6</v>
      </c>
      <c r="CF4" s="79"/>
      <c r="CG4" s="79"/>
      <c r="CH4" s="79"/>
      <c r="CI4" s="79"/>
      <c r="CJ4" s="79"/>
      <c r="CK4" s="79"/>
      <c r="CL4" s="79"/>
      <c r="CM4" s="79"/>
      <c r="CN4" s="79"/>
      <c r="CO4" s="79"/>
      <c r="CP4" s="79"/>
      <c r="CQ4" s="79"/>
      <c r="CR4" s="79"/>
      <c r="CS4" s="79"/>
      <c r="CT4" s="79"/>
      <c r="CU4" s="79"/>
      <c r="CV4" s="79"/>
    </row>
    <row r="5" spans="1:126" x14ac:dyDescent="0.2">
      <c r="A5" s="80" t="s">
        <v>19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2">
        <f>AS7+AS40</f>
        <v>250790214.50000006</v>
      </c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  <c r="BM5" s="82">
        <f>BM7+BM40</f>
        <v>48654029.420000002</v>
      </c>
      <c r="BN5" s="83"/>
      <c r="BO5" s="83"/>
      <c r="BP5" s="83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2">
        <f>BM5-AS5</f>
        <v>-202136185.08000004</v>
      </c>
      <c r="CF5" s="83"/>
      <c r="CG5" s="83"/>
      <c r="CH5" s="83"/>
      <c r="CI5" s="83"/>
      <c r="CJ5" s="83"/>
      <c r="CK5" s="83"/>
      <c r="CL5" s="83"/>
      <c r="CM5" s="83"/>
      <c r="CN5" s="83"/>
      <c r="CO5" s="83"/>
      <c r="CP5" s="83"/>
      <c r="CQ5" s="83"/>
      <c r="CR5" s="83"/>
      <c r="CS5" s="83"/>
      <c r="CT5" s="83"/>
      <c r="CU5" s="83"/>
      <c r="CV5" s="83"/>
    </row>
    <row r="6" spans="1:126" x14ac:dyDescent="0.2">
      <c r="A6" s="84" t="s">
        <v>20</v>
      </c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 t="s">
        <v>21</v>
      </c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</row>
    <row r="7" spans="1:126" x14ac:dyDescent="0.2">
      <c r="A7" s="87" t="s">
        <v>22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2">
        <f>AS8+AS15+AS20+AS21+AS22+AS25+AS26+AS27+AS28+AS30+AS31+AS33+AS35+AS29+AS37+AS39+AS32+AS36</f>
        <v>75702705.710000023</v>
      </c>
      <c r="AT7" s="83"/>
      <c r="AU7" s="83"/>
      <c r="AV7" s="83"/>
      <c r="AW7" s="83"/>
      <c r="AX7" s="83"/>
      <c r="AY7" s="83"/>
      <c r="AZ7" s="83"/>
      <c r="BA7" s="83"/>
      <c r="BB7" s="83"/>
      <c r="BC7" s="83"/>
      <c r="BD7" s="83"/>
      <c r="BE7" s="83"/>
      <c r="BF7" s="83"/>
      <c r="BG7" s="83"/>
      <c r="BH7" s="83"/>
      <c r="BI7" s="83"/>
      <c r="BJ7" s="83"/>
      <c r="BK7" s="83"/>
      <c r="BL7" s="83"/>
      <c r="BM7" s="82">
        <f>BM8+BM15+BM20+BM21+BM22+BM26+BM28+BM33+BM35+BM30+BM25+BM27+BM31+BM29+BM39+BM37+BM34+BM32+BM38+BM36</f>
        <v>34993068.510000005</v>
      </c>
      <c r="BN7" s="83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2">
        <f t="shared" ref="CE7:CE24" si="0">BM7-AS7</f>
        <v>-40709637.200000018</v>
      </c>
      <c r="CF7" s="83"/>
      <c r="CG7" s="83"/>
      <c r="CH7" s="83"/>
      <c r="CI7" s="83"/>
      <c r="CJ7" s="83"/>
      <c r="CK7" s="83"/>
      <c r="CL7" s="83"/>
      <c r="CM7" s="83"/>
      <c r="CN7" s="83"/>
      <c r="CO7" s="83"/>
      <c r="CP7" s="83"/>
      <c r="CQ7" s="83"/>
      <c r="CR7" s="83"/>
      <c r="CS7" s="83"/>
      <c r="CT7" s="83"/>
      <c r="CU7" s="83"/>
      <c r="CV7" s="83"/>
    </row>
    <row r="8" spans="1:126" x14ac:dyDescent="0.2">
      <c r="A8" s="77" t="s">
        <v>23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88"/>
      <c r="AD8" s="88"/>
      <c r="AE8" s="88"/>
      <c r="AF8" s="88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5">
        <f>AS9+AS10+AS11+AS13+AS12</f>
        <v>60965435.070000008</v>
      </c>
      <c r="AT8" s="65"/>
      <c r="AU8" s="65"/>
      <c r="AV8" s="65"/>
      <c r="AW8" s="65"/>
      <c r="AX8" s="65"/>
      <c r="AY8" s="65"/>
      <c r="AZ8" s="65"/>
      <c r="BA8" s="65"/>
      <c r="BB8" s="65"/>
      <c r="BC8" s="65"/>
      <c r="BD8" s="65"/>
      <c r="BE8" s="65"/>
      <c r="BF8" s="65"/>
      <c r="BG8" s="65"/>
      <c r="BH8" s="65"/>
      <c r="BI8" s="65"/>
      <c r="BJ8" s="65"/>
      <c r="BK8" s="65"/>
      <c r="BL8" s="65"/>
      <c r="BM8" s="65">
        <f>SUM(BM9:CD14)</f>
        <v>28583565.73</v>
      </c>
      <c r="BN8" s="65"/>
      <c r="BO8" s="65"/>
      <c r="BP8" s="65"/>
      <c r="BQ8" s="65"/>
      <c r="BR8" s="65"/>
      <c r="BS8" s="65"/>
      <c r="BT8" s="65"/>
      <c r="BU8" s="65"/>
      <c r="BV8" s="65"/>
      <c r="BW8" s="65"/>
      <c r="BX8" s="65"/>
      <c r="BY8" s="65"/>
      <c r="BZ8" s="65"/>
      <c r="CA8" s="65"/>
      <c r="CB8" s="65"/>
      <c r="CC8" s="65"/>
      <c r="CD8" s="65"/>
      <c r="CE8" s="65">
        <f t="shared" si="0"/>
        <v>-32381869.340000007</v>
      </c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</row>
    <row r="9" spans="1:126" ht="38.25" customHeight="1" x14ac:dyDescent="0.2">
      <c r="A9" s="61" t="s">
        <v>24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  <c r="Z9" s="61"/>
      <c r="AA9" s="61"/>
      <c r="AB9" s="61"/>
      <c r="AC9" s="64"/>
      <c r="AD9" s="64"/>
      <c r="AE9" s="64"/>
      <c r="AF9" s="64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2">
        <v>60494280.780000001</v>
      </c>
      <c r="AT9" s="89"/>
      <c r="AU9" s="89"/>
      <c r="AV9" s="89"/>
      <c r="AW9" s="89"/>
      <c r="AX9" s="89"/>
      <c r="AY9" s="89"/>
      <c r="AZ9" s="89"/>
      <c r="BA9" s="89"/>
      <c r="BB9" s="89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52">
        <v>20719533.34</v>
      </c>
      <c r="BN9" s="89"/>
      <c r="BO9" s="89"/>
      <c r="BP9" s="89"/>
      <c r="BQ9" s="89"/>
      <c r="BR9" s="89"/>
      <c r="BS9" s="89"/>
      <c r="BT9" s="89"/>
      <c r="BU9" s="89"/>
      <c r="BV9" s="89"/>
      <c r="BW9" s="89"/>
      <c r="BX9" s="89"/>
      <c r="BY9" s="89"/>
      <c r="BZ9" s="89"/>
      <c r="CA9" s="89"/>
      <c r="CB9" s="89"/>
      <c r="CC9" s="89"/>
      <c r="CD9" s="89"/>
      <c r="CE9" s="52">
        <f t="shared" si="0"/>
        <v>-39774747.439999998</v>
      </c>
      <c r="CF9" s="89"/>
      <c r="CG9" s="89"/>
      <c r="CH9" s="89"/>
      <c r="CI9" s="89"/>
      <c r="CJ9" s="89"/>
      <c r="CK9" s="89"/>
      <c r="CL9" s="89"/>
      <c r="CM9" s="89"/>
      <c r="CN9" s="89"/>
      <c r="CO9" s="89"/>
      <c r="CP9" s="89"/>
      <c r="CQ9" s="89"/>
      <c r="CR9" s="89"/>
      <c r="CS9" s="89"/>
      <c r="CT9" s="89"/>
      <c r="CU9" s="89"/>
      <c r="CV9" s="89"/>
    </row>
    <row r="10" spans="1:126" ht="46.5" customHeight="1" x14ac:dyDescent="0.2">
      <c r="A10" s="61" t="s">
        <v>25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2">
        <v>65700</v>
      </c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>
        <v>22615.21</v>
      </c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>
        <f t="shared" si="0"/>
        <v>-43084.79</v>
      </c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</row>
    <row r="11" spans="1:126" ht="20.25" customHeight="1" x14ac:dyDescent="0.2">
      <c r="A11" s="61" t="s">
        <v>26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52">
        <v>348512.27</v>
      </c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>
        <v>23549.07</v>
      </c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>
        <f t="shared" si="0"/>
        <v>-324963.20000000001</v>
      </c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</row>
    <row r="12" spans="1:126" ht="20.25" customHeight="1" x14ac:dyDescent="0.2">
      <c r="A12" s="61" t="s">
        <v>79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52">
        <v>0</v>
      </c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2"/>
      <c r="BH12" s="52"/>
      <c r="BI12" s="52"/>
      <c r="BJ12" s="52"/>
      <c r="BK12" s="52"/>
      <c r="BL12" s="52"/>
      <c r="BM12" s="52">
        <v>0</v>
      </c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52"/>
      <c r="BY12" s="52"/>
      <c r="BZ12" s="52"/>
      <c r="CA12" s="52"/>
      <c r="CB12" s="52"/>
      <c r="CC12" s="52"/>
      <c r="CD12" s="52"/>
      <c r="CE12" s="52">
        <f t="shared" si="0"/>
        <v>0</v>
      </c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52"/>
      <c r="CS12" s="52"/>
      <c r="CT12" s="52"/>
      <c r="CU12" s="52"/>
      <c r="CV12" s="52"/>
    </row>
    <row r="13" spans="1:126" ht="20.25" customHeight="1" x14ac:dyDescent="0.2">
      <c r="A13" s="61" t="s">
        <v>72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61"/>
      <c r="Z13" s="61"/>
      <c r="AA13" s="61"/>
      <c r="AB13" s="61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52">
        <v>56942.02</v>
      </c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>
        <v>21345.7</v>
      </c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>
        <f t="shared" ref="CE13" si="1">BM13-AS13</f>
        <v>-35596.319999999992</v>
      </c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</row>
    <row r="14" spans="1:126" ht="30.6" customHeight="1" x14ac:dyDescent="0.2">
      <c r="A14" s="61" t="s">
        <v>88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52">
        <v>0</v>
      </c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>
        <v>7796522.4100000001</v>
      </c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>
        <f>BM14-AS14</f>
        <v>7796522.4100000001</v>
      </c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</row>
    <row r="15" spans="1:126" ht="15.75" customHeight="1" x14ac:dyDescent="0.2">
      <c r="A15" s="77" t="s">
        <v>63</v>
      </c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58"/>
      <c r="AD15" s="58"/>
      <c r="AE15" s="58"/>
      <c r="AF15" s="58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5">
        <f>AS16+AS17+AS18+AS19</f>
        <v>3127100</v>
      </c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>
        <f>BM16+BM17+BM18+BM19</f>
        <v>1342529.5</v>
      </c>
      <c r="BN15" s="65"/>
      <c r="BO15" s="65"/>
      <c r="BP15" s="65"/>
      <c r="BQ15" s="65"/>
      <c r="BR15" s="65"/>
      <c r="BS15" s="65"/>
      <c r="BT15" s="65"/>
      <c r="BU15" s="65"/>
      <c r="BV15" s="65"/>
      <c r="BW15" s="65"/>
      <c r="BX15" s="65"/>
      <c r="BY15" s="65"/>
      <c r="BZ15" s="65"/>
      <c r="CA15" s="65"/>
      <c r="CB15" s="65"/>
      <c r="CC15" s="65"/>
      <c r="CD15" s="65"/>
      <c r="CE15" s="65">
        <f t="shared" si="0"/>
        <v>-1784570.5</v>
      </c>
      <c r="CF15" s="65"/>
      <c r="CG15" s="65"/>
      <c r="CH15" s="65"/>
      <c r="CI15" s="65"/>
      <c r="CJ15" s="65"/>
      <c r="CK15" s="65"/>
      <c r="CL15" s="65"/>
      <c r="CM15" s="65"/>
      <c r="CN15" s="65"/>
      <c r="CO15" s="65"/>
      <c r="CP15" s="65"/>
      <c r="CQ15" s="65"/>
      <c r="CR15" s="65"/>
      <c r="CS15" s="65"/>
      <c r="CT15" s="65"/>
      <c r="CU15" s="65"/>
      <c r="CV15" s="65"/>
    </row>
    <row r="16" spans="1:126" ht="25.5" customHeight="1" x14ac:dyDescent="0.2">
      <c r="A16" s="61" t="s">
        <v>27</v>
      </c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  <c r="X16" s="61"/>
      <c r="Y16" s="61"/>
      <c r="Z16" s="61"/>
      <c r="AA16" s="61"/>
      <c r="AB16" s="61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2">
        <v>1666000</v>
      </c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>
        <v>675245.38</v>
      </c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>
        <f t="shared" si="0"/>
        <v>-990754.62</v>
      </c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</row>
    <row r="17" spans="1:100" ht="29.25" customHeight="1" x14ac:dyDescent="0.2">
      <c r="A17" s="63" t="s">
        <v>28</v>
      </c>
      <c r="B17" s="63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2">
        <v>8600</v>
      </c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>
        <v>4158.01</v>
      </c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>
        <f t="shared" si="0"/>
        <v>-4441.99</v>
      </c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</row>
    <row r="18" spans="1:100" ht="27" customHeight="1" x14ac:dyDescent="0.2">
      <c r="A18" s="61" t="s">
        <v>29</v>
      </c>
      <c r="B18" s="61"/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2">
        <v>1711700</v>
      </c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>
        <v>735837.94</v>
      </c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>
        <f t="shared" si="0"/>
        <v>-975862.06</v>
      </c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</row>
    <row r="19" spans="1:100" ht="30.75" customHeight="1" x14ac:dyDescent="0.2">
      <c r="A19" s="61" t="s">
        <v>30</v>
      </c>
      <c r="B19" s="61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2">
        <v>-259200</v>
      </c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>
        <v>-72711.83</v>
      </c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>
        <f t="shared" si="0"/>
        <v>186488.16999999998</v>
      </c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52"/>
      <c r="CS19" s="52"/>
      <c r="CT19" s="52"/>
      <c r="CU19" s="52"/>
      <c r="CV19" s="52"/>
    </row>
    <row r="20" spans="1:100" ht="18" customHeight="1" x14ac:dyDescent="0.2">
      <c r="A20" s="77" t="s">
        <v>1</v>
      </c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2">
        <v>453500</v>
      </c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  <c r="BM20" s="52">
        <v>226681</v>
      </c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52"/>
      <c r="BY20" s="52"/>
      <c r="BZ20" s="52"/>
      <c r="CA20" s="52"/>
      <c r="CB20" s="52"/>
      <c r="CC20" s="52"/>
      <c r="CD20" s="52"/>
      <c r="CE20" s="52">
        <f t="shared" si="0"/>
        <v>-226819</v>
      </c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52"/>
      <c r="CS20" s="52"/>
      <c r="CT20" s="52"/>
      <c r="CU20" s="52"/>
      <c r="CV20" s="52"/>
    </row>
    <row r="21" spans="1:100" x14ac:dyDescent="0.2">
      <c r="A21" s="90" t="s">
        <v>31</v>
      </c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2">
        <v>4016988.18</v>
      </c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>
        <v>1214746.3700000001</v>
      </c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>
        <f t="shared" si="0"/>
        <v>-2802241.81</v>
      </c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</row>
    <row r="22" spans="1:100" x14ac:dyDescent="0.2">
      <c r="A22" s="77" t="s">
        <v>3</v>
      </c>
      <c r="B22" s="77"/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5">
        <f>AS23+AS24</f>
        <v>4068179.2199999997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5">
        <f>BM23+BM24</f>
        <v>1243313.8500000001</v>
      </c>
      <c r="BN22" s="65"/>
      <c r="BO22" s="65"/>
      <c r="BP22" s="65"/>
      <c r="BQ22" s="65"/>
      <c r="BR22" s="65"/>
      <c r="BS22" s="65"/>
      <c r="BT22" s="65"/>
      <c r="BU22" s="65"/>
      <c r="BV22" s="65"/>
      <c r="BW22" s="65"/>
      <c r="BX22" s="65"/>
      <c r="BY22" s="65"/>
      <c r="BZ22" s="65"/>
      <c r="CA22" s="65"/>
      <c r="CB22" s="65"/>
      <c r="CC22" s="65"/>
      <c r="CD22" s="65"/>
      <c r="CE22" s="65">
        <f t="shared" si="0"/>
        <v>-2824865.3699999996</v>
      </c>
      <c r="CF22" s="65"/>
      <c r="CG22" s="65"/>
      <c r="CH22" s="65"/>
      <c r="CI22" s="65"/>
      <c r="CJ22" s="65"/>
      <c r="CK22" s="65"/>
      <c r="CL22" s="65"/>
      <c r="CM22" s="65"/>
      <c r="CN22" s="65"/>
      <c r="CO22" s="65"/>
      <c r="CP22" s="65"/>
      <c r="CQ22" s="65"/>
      <c r="CR22" s="65"/>
      <c r="CS22" s="65"/>
      <c r="CT22" s="65"/>
      <c r="CU22" s="65"/>
      <c r="CV22" s="65"/>
    </row>
    <row r="23" spans="1:100" s="5" customFormat="1" x14ac:dyDescent="0.2">
      <c r="A23" s="56" t="s">
        <v>2</v>
      </c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52">
        <v>1742650.71</v>
      </c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>
        <v>785616</v>
      </c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  <c r="CA23" s="52"/>
      <c r="CB23" s="52"/>
      <c r="CC23" s="52"/>
      <c r="CD23" s="52"/>
      <c r="CE23" s="52">
        <f t="shared" si="0"/>
        <v>-957034.71</v>
      </c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52"/>
      <c r="CS23" s="52"/>
      <c r="CT23" s="52"/>
      <c r="CU23" s="52"/>
      <c r="CV23" s="52"/>
    </row>
    <row r="24" spans="1:100" x14ac:dyDescent="0.2">
      <c r="A24" s="61" t="s">
        <v>68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2">
        <v>2325528.5099999998</v>
      </c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>
        <v>457697.85</v>
      </c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  <c r="CA24" s="52"/>
      <c r="CB24" s="52"/>
      <c r="CC24" s="52"/>
      <c r="CD24" s="52"/>
      <c r="CE24" s="52">
        <f t="shared" si="0"/>
        <v>-1867830.6599999997</v>
      </c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52"/>
      <c r="CS24" s="52"/>
      <c r="CT24" s="52"/>
      <c r="CU24" s="52"/>
      <c r="CV24" s="52"/>
    </row>
    <row r="25" spans="1:100" ht="41.25" customHeight="1" x14ac:dyDescent="0.2">
      <c r="A25" s="61" t="s">
        <v>32</v>
      </c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16"/>
      <c r="AD25" s="17"/>
      <c r="AE25" s="17"/>
      <c r="AF25" s="17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54">
        <v>1200000</v>
      </c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32"/>
      <c r="BL25" s="32"/>
      <c r="BM25" s="54">
        <v>369761.08</v>
      </c>
      <c r="BN25" s="93"/>
      <c r="BO25" s="93"/>
      <c r="BP25" s="93"/>
      <c r="BQ25" s="93"/>
      <c r="BR25" s="93"/>
      <c r="BS25" s="93"/>
      <c r="BT25" s="93"/>
      <c r="BU25" s="93"/>
      <c r="BV25" s="93"/>
      <c r="BW25" s="93"/>
      <c r="BX25" s="93"/>
      <c r="BY25" s="93"/>
      <c r="BZ25" s="93"/>
      <c r="CA25" s="93"/>
      <c r="CB25" s="93"/>
      <c r="CC25" s="93"/>
      <c r="CD25" s="18"/>
      <c r="CE25" s="55">
        <f t="shared" ref="CE25:CE30" si="2">BM25-AS25</f>
        <v>-830238.91999999993</v>
      </c>
      <c r="CF25" s="76"/>
      <c r="CG25" s="76"/>
      <c r="CH25" s="76"/>
      <c r="CI25" s="76"/>
      <c r="CJ25" s="76"/>
      <c r="CK25" s="76"/>
      <c r="CL25" s="76"/>
      <c r="CM25" s="76"/>
      <c r="CN25" s="76"/>
      <c r="CO25" s="76"/>
      <c r="CP25" s="76"/>
      <c r="CQ25" s="76"/>
      <c r="CR25" s="76"/>
      <c r="CS25" s="76"/>
      <c r="CT25" s="76"/>
      <c r="CU25" s="76"/>
      <c r="CV25" s="76"/>
    </row>
    <row r="26" spans="1:100" ht="39" customHeight="1" x14ac:dyDescent="0.2">
      <c r="A26" s="61" t="s">
        <v>33</v>
      </c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23"/>
      <c r="AD26" s="17"/>
      <c r="AE26" s="17"/>
      <c r="AF26" s="17"/>
      <c r="AG26" s="95"/>
      <c r="AH26" s="95"/>
      <c r="AI26" s="95"/>
      <c r="AJ26" s="95"/>
      <c r="AK26" s="95"/>
      <c r="AL26" s="95"/>
      <c r="AM26" s="95"/>
      <c r="AN26" s="95"/>
      <c r="AO26" s="95"/>
      <c r="AP26" s="95"/>
      <c r="AQ26" s="95"/>
      <c r="AR26" s="95"/>
      <c r="AS26" s="55">
        <v>1630141.68</v>
      </c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18"/>
      <c r="BL26" s="18"/>
      <c r="BM26" s="55">
        <v>933461.76</v>
      </c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18"/>
      <c r="CE26" s="55">
        <f t="shared" si="2"/>
        <v>-696679.91999999993</v>
      </c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  <c r="CV26" s="55"/>
    </row>
    <row r="27" spans="1:100" ht="41.25" customHeight="1" x14ac:dyDescent="0.2">
      <c r="A27" s="56" t="s">
        <v>34</v>
      </c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64"/>
      <c r="AD27" s="64"/>
      <c r="AE27" s="64"/>
      <c r="AF27" s="64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2">
        <v>0</v>
      </c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>
        <v>0</v>
      </c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>
        <f t="shared" si="2"/>
        <v>0</v>
      </c>
      <c r="CF27" s="89"/>
      <c r="CG27" s="89"/>
      <c r="CH27" s="89"/>
      <c r="CI27" s="89"/>
      <c r="CJ27" s="89"/>
      <c r="CK27" s="89"/>
      <c r="CL27" s="89"/>
      <c r="CM27" s="89"/>
      <c r="CN27" s="89"/>
      <c r="CO27" s="89"/>
      <c r="CP27" s="89"/>
      <c r="CQ27" s="89"/>
      <c r="CR27" s="89"/>
      <c r="CS27" s="89"/>
      <c r="CT27" s="89"/>
      <c r="CU27" s="89"/>
      <c r="CV27" s="89"/>
    </row>
    <row r="28" spans="1:100" ht="49.5" customHeight="1" x14ac:dyDescent="0.2">
      <c r="A28" s="56" t="s">
        <v>35</v>
      </c>
      <c r="B28" s="94"/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94"/>
      <c r="AA28" s="94"/>
      <c r="AB28" s="94"/>
      <c r="AC28" s="22"/>
      <c r="AD28" s="17"/>
      <c r="AE28" s="17"/>
      <c r="AF28" s="17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55">
        <v>126000</v>
      </c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18"/>
      <c r="BL28" s="18"/>
      <c r="BM28" s="55">
        <v>112544.85</v>
      </c>
      <c r="BN28" s="76"/>
      <c r="BO28" s="76"/>
      <c r="BP28" s="76"/>
      <c r="BQ28" s="76"/>
      <c r="BR28" s="76"/>
      <c r="BS28" s="76"/>
      <c r="BT28" s="76"/>
      <c r="BU28" s="76"/>
      <c r="BV28" s="76"/>
      <c r="BW28" s="76"/>
      <c r="BX28" s="76"/>
      <c r="BY28" s="76"/>
      <c r="BZ28" s="76"/>
      <c r="CA28" s="76"/>
      <c r="CB28" s="76"/>
      <c r="CC28" s="76"/>
      <c r="CD28" s="18"/>
      <c r="CE28" s="55">
        <f t="shared" si="2"/>
        <v>-13455.149999999994</v>
      </c>
      <c r="CF28" s="76"/>
      <c r="CG28" s="76"/>
      <c r="CH28" s="76"/>
      <c r="CI28" s="76"/>
      <c r="CJ28" s="76"/>
      <c r="CK28" s="76"/>
      <c r="CL28" s="76"/>
      <c r="CM28" s="76"/>
      <c r="CN28" s="76"/>
      <c r="CO28" s="76"/>
      <c r="CP28" s="76"/>
      <c r="CQ28" s="76"/>
      <c r="CR28" s="76"/>
      <c r="CS28" s="76"/>
      <c r="CT28" s="76"/>
      <c r="CU28" s="76"/>
      <c r="CV28" s="76"/>
    </row>
    <row r="29" spans="1:100" ht="49.5" customHeight="1" x14ac:dyDescent="0.2">
      <c r="A29" s="63" t="s">
        <v>46</v>
      </c>
      <c r="B29" s="63"/>
      <c r="C29" s="63"/>
      <c r="D29" s="63"/>
      <c r="E29" s="63"/>
      <c r="F29" s="63"/>
      <c r="G29" s="63"/>
      <c r="H29" s="63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7"/>
      <c r="AE29" s="7"/>
      <c r="AF29" s="7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55">
        <v>0</v>
      </c>
      <c r="AT29" s="55"/>
      <c r="AU29" s="55"/>
      <c r="AV29" s="27"/>
      <c r="AW29" s="27"/>
      <c r="AX29" s="27"/>
      <c r="AY29" s="27"/>
      <c r="AZ29" s="27"/>
      <c r="BA29" s="27"/>
      <c r="BB29" s="27"/>
      <c r="BC29" s="27"/>
      <c r="BD29" s="27"/>
      <c r="BE29" s="27"/>
      <c r="BF29" s="27"/>
      <c r="BG29" s="27"/>
      <c r="BH29" s="27"/>
      <c r="BI29" s="27"/>
      <c r="BJ29" s="27"/>
      <c r="BK29" s="29"/>
      <c r="BL29" s="29"/>
      <c r="BM29" s="55">
        <v>0</v>
      </c>
      <c r="BN29" s="55"/>
      <c r="BO29" s="55"/>
      <c r="BP29" s="31"/>
      <c r="BQ29" s="31"/>
      <c r="BR29" s="31"/>
      <c r="BS29" s="31"/>
      <c r="BT29" s="31"/>
      <c r="BU29" s="31"/>
      <c r="BV29" s="31"/>
      <c r="BW29" s="31"/>
      <c r="BX29" s="31"/>
      <c r="BY29" s="31"/>
      <c r="BZ29" s="31"/>
      <c r="CA29" s="31"/>
      <c r="CB29" s="31"/>
      <c r="CC29" s="31"/>
      <c r="CD29" s="30"/>
      <c r="CE29" s="27">
        <f t="shared" si="2"/>
        <v>0</v>
      </c>
      <c r="CF29" s="31"/>
      <c r="CG29" s="31"/>
      <c r="CH29" s="31"/>
      <c r="CI29" s="31"/>
      <c r="CJ29" s="31"/>
      <c r="CK29" s="31"/>
      <c r="CL29" s="31"/>
      <c r="CM29" s="31"/>
      <c r="CN29" s="31"/>
      <c r="CO29" s="31"/>
      <c r="CP29" s="31"/>
      <c r="CQ29" s="31"/>
      <c r="CR29" s="31"/>
      <c r="CS29" s="31"/>
      <c r="CT29" s="31"/>
      <c r="CU29" s="31"/>
      <c r="CV29" s="31"/>
    </row>
    <row r="30" spans="1:100" ht="23.25" customHeight="1" x14ac:dyDescent="0.2">
      <c r="A30" s="63" t="s">
        <v>69</v>
      </c>
      <c r="B30" s="63"/>
      <c r="C30" s="63"/>
      <c r="D30" s="63"/>
      <c r="E30" s="63"/>
      <c r="F30" s="63"/>
      <c r="G30" s="63"/>
      <c r="H30" s="63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7"/>
      <c r="AE30" s="7"/>
      <c r="AF30" s="7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55">
        <v>0</v>
      </c>
      <c r="AT30" s="55"/>
      <c r="AU30" s="5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8"/>
      <c r="BL30" s="18"/>
      <c r="BM30" s="55">
        <v>0</v>
      </c>
      <c r="BN30" s="55"/>
      <c r="BO30" s="55"/>
      <c r="BP30" s="22"/>
      <c r="BQ30" s="22"/>
      <c r="BR30" s="22"/>
      <c r="BS30" s="22"/>
      <c r="BT30" s="22"/>
      <c r="BU30" s="22"/>
      <c r="BV30" s="22"/>
      <c r="BW30" s="22"/>
      <c r="BX30" s="22"/>
      <c r="BY30" s="22"/>
      <c r="BZ30" s="22"/>
      <c r="CA30" s="22"/>
      <c r="CB30" s="22"/>
      <c r="CC30" s="22"/>
      <c r="CD30" s="21"/>
      <c r="CE30" s="15">
        <f t="shared" si="2"/>
        <v>0</v>
      </c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</row>
    <row r="31" spans="1:100" ht="49.5" customHeight="1" x14ac:dyDescent="0.2">
      <c r="A31" s="56" t="s">
        <v>47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52">
        <v>0</v>
      </c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52">
        <v>0</v>
      </c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2"/>
      <c r="CA31" s="52"/>
      <c r="CB31" s="52"/>
      <c r="CC31" s="52"/>
      <c r="CD31" s="52"/>
      <c r="CE31" s="52">
        <f t="shared" ref="CE31:CE32" si="3">BM31-AS31</f>
        <v>0</v>
      </c>
      <c r="CF31" s="52"/>
      <c r="CG31" s="52"/>
      <c r="CH31" s="52"/>
      <c r="CI31" s="52"/>
      <c r="CJ31" s="52"/>
      <c r="CK31" s="52"/>
      <c r="CL31" s="52"/>
      <c r="CM31" s="52"/>
      <c r="CN31" s="52"/>
      <c r="CO31" s="52"/>
      <c r="CP31" s="52"/>
      <c r="CQ31" s="52"/>
      <c r="CR31" s="52"/>
      <c r="CS31" s="52"/>
      <c r="CT31" s="52"/>
      <c r="CU31" s="52"/>
      <c r="CV31" s="52"/>
    </row>
    <row r="32" spans="1:100" ht="49.5" customHeight="1" x14ac:dyDescent="0.2">
      <c r="A32" s="56" t="s">
        <v>36</v>
      </c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52">
        <v>65000</v>
      </c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>
        <v>18138.84</v>
      </c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  <c r="CA32" s="52"/>
      <c r="CB32" s="52"/>
      <c r="CC32" s="52"/>
      <c r="CD32" s="52"/>
      <c r="CE32" s="52">
        <f t="shared" si="3"/>
        <v>-46861.16</v>
      </c>
      <c r="CF32" s="52"/>
      <c r="CG32" s="52"/>
      <c r="CH32" s="52"/>
      <c r="CI32" s="52"/>
      <c r="CJ32" s="52"/>
      <c r="CK32" s="52"/>
      <c r="CL32" s="52"/>
      <c r="CM32" s="52"/>
      <c r="CN32" s="52"/>
      <c r="CO32" s="52"/>
      <c r="CP32" s="52"/>
      <c r="CQ32" s="52"/>
      <c r="CR32" s="52"/>
      <c r="CS32" s="52"/>
      <c r="CT32" s="52"/>
      <c r="CU32" s="52"/>
      <c r="CV32" s="52"/>
    </row>
    <row r="33" spans="1:100" ht="49.5" customHeight="1" x14ac:dyDescent="0.2">
      <c r="A33" s="56" t="s">
        <v>89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52">
        <v>0</v>
      </c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2"/>
      <c r="BM33" s="52">
        <v>107300</v>
      </c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2"/>
      <c r="CA33" s="52"/>
      <c r="CB33" s="52"/>
      <c r="CC33" s="52"/>
      <c r="CD33" s="52"/>
      <c r="CE33" s="52">
        <f t="shared" ref="CE33:CE42" si="4">BM33-AS33</f>
        <v>107300</v>
      </c>
      <c r="CF33" s="52"/>
      <c r="CG33" s="52"/>
      <c r="CH33" s="52"/>
      <c r="CI33" s="52"/>
      <c r="CJ33" s="52"/>
      <c r="CK33" s="52"/>
      <c r="CL33" s="52"/>
      <c r="CM33" s="52"/>
      <c r="CN33" s="52"/>
      <c r="CO33" s="52"/>
      <c r="CP33" s="52"/>
      <c r="CQ33" s="52"/>
      <c r="CR33" s="52"/>
      <c r="CS33" s="52"/>
      <c r="CT33" s="52"/>
      <c r="CU33" s="52"/>
      <c r="CV33" s="52"/>
    </row>
    <row r="34" spans="1:100" ht="49.5" customHeight="1" x14ac:dyDescent="0.2">
      <c r="A34" s="56" t="s">
        <v>82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52">
        <v>0</v>
      </c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>
        <v>0</v>
      </c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  <c r="CA34" s="52"/>
      <c r="CB34" s="52"/>
      <c r="CC34" s="52"/>
      <c r="CD34" s="52"/>
      <c r="CE34" s="52">
        <f t="shared" ref="CE34:CE35" si="5">BM34-AS34</f>
        <v>0</v>
      </c>
      <c r="CF34" s="52"/>
      <c r="CG34" s="52"/>
      <c r="CH34" s="52"/>
      <c r="CI34" s="52"/>
      <c r="CJ34" s="52"/>
      <c r="CK34" s="52"/>
      <c r="CL34" s="52"/>
      <c r="CM34" s="52"/>
      <c r="CN34" s="52"/>
      <c r="CO34" s="52"/>
      <c r="CP34" s="52"/>
      <c r="CQ34" s="52"/>
      <c r="CR34" s="52"/>
      <c r="CS34" s="52"/>
      <c r="CT34" s="52"/>
      <c r="CU34" s="52"/>
      <c r="CV34" s="52"/>
    </row>
    <row r="35" spans="1:100" ht="38.25" customHeight="1" x14ac:dyDescent="0.2">
      <c r="A35" s="56" t="s">
        <v>60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2">
        <v>50361.56</v>
      </c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  <c r="BM35" s="52">
        <v>76447.649999999994</v>
      </c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2"/>
      <c r="CA35" s="52"/>
      <c r="CB35" s="52"/>
      <c r="CC35" s="52"/>
      <c r="CD35" s="52"/>
      <c r="CE35" s="52">
        <f t="shared" si="5"/>
        <v>26086.089999999997</v>
      </c>
      <c r="CF35" s="52"/>
      <c r="CG35" s="52"/>
      <c r="CH35" s="52"/>
      <c r="CI35" s="52"/>
      <c r="CJ35" s="52"/>
      <c r="CK35" s="52"/>
      <c r="CL35" s="52"/>
      <c r="CM35" s="52"/>
      <c r="CN35" s="52"/>
      <c r="CO35" s="52"/>
      <c r="CP35" s="52"/>
      <c r="CQ35" s="52"/>
      <c r="CR35" s="52"/>
      <c r="CS35" s="52"/>
      <c r="CT35" s="52"/>
      <c r="CU35" s="52"/>
      <c r="CV35" s="52"/>
    </row>
    <row r="36" spans="1:100" ht="38.25" customHeight="1" x14ac:dyDescent="0.2">
      <c r="A36" s="56" t="s">
        <v>91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2">
        <v>0</v>
      </c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  <c r="BM36" s="52">
        <v>77.790000000000006</v>
      </c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2"/>
      <c r="CA36" s="52"/>
      <c r="CB36" s="52"/>
      <c r="CC36" s="52"/>
      <c r="CD36" s="52"/>
      <c r="CE36" s="52">
        <f t="shared" si="4"/>
        <v>77.790000000000006</v>
      </c>
      <c r="CF36" s="52"/>
      <c r="CG36" s="52"/>
      <c r="CH36" s="52"/>
      <c r="CI36" s="52"/>
      <c r="CJ36" s="52"/>
      <c r="CK36" s="52"/>
      <c r="CL36" s="52"/>
      <c r="CM36" s="52"/>
      <c r="CN36" s="52"/>
      <c r="CO36" s="52"/>
      <c r="CP36" s="52"/>
      <c r="CQ36" s="52"/>
      <c r="CR36" s="52"/>
      <c r="CS36" s="52"/>
      <c r="CT36" s="52"/>
      <c r="CU36" s="52"/>
      <c r="CV36" s="52"/>
    </row>
    <row r="37" spans="1:100" ht="36" customHeight="1" x14ac:dyDescent="0.2">
      <c r="A37" s="56" t="s">
        <v>92</v>
      </c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2">
        <v>0</v>
      </c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52"/>
      <c r="BM37" s="52">
        <v>4601.53</v>
      </c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2"/>
      <c r="BY37" s="52"/>
      <c r="BZ37" s="52"/>
      <c r="CA37" s="52"/>
      <c r="CB37" s="52"/>
      <c r="CC37" s="52"/>
      <c r="CD37" s="52"/>
      <c r="CE37" s="52">
        <f t="shared" si="4"/>
        <v>4601.53</v>
      </c>
      <c r="CF37" s="52"/>
      <c r="CG37" s="52"/>
      <c r="CH37" s="52"/>
      <c r="CI37" s="52"/>
      <c r="CJ37" s="52"/>
      <c r="CK37" s="52"/>
      <c r="CL37" s="52"/>
      <c r="CM37" s="52"/>
      <c r="CN37" s="52"/>
      <c r="CO37" s="52"/>
      <c r="CP37" s="52"/>
      <c r="CQ37" s="52"/>
      <c r="CR37" s="52"/>
      <c r="CS37" s="52"/>
      <c r="CT37" s="52"/>
      <c r="CU37" s="52"/>
      <c r="CV37" s="52"/>
    </row>
    <row r="38" spans="1:100" ht="36" customHeight="1" x14ac:dyDescent="0.2">
      <c r="A38" s="56" t="s">
        <v>87</v>
      </c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2">
        <v>0</v>
      </c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>
        <v>31060.81</v>
      </c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  <c r="CA38" s="52"/>
      <c r="CB38" s="52"/>
      <c r="CC38" s="52"/>
      <c r="CD38" s="52"/>
      <c r="CE38" s="52">
        <f t="shared" ref="CE38" si="6">BM38-AS38</f>
        <v>31060.81</v>
      </c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52"/>
      <c r="CS38" s="52"/>
      <c r="CT38" s="52"/>
      <c r="CU38" s="52"/>
      <c r="CV38" s="52"/>
    </row>
    <row r="39" spans="1:100" ht="24.75" customHeight="1" x14ac:dyDescent="0.2">
      <c r="A39" s="56" t="s">
        <v>71</v>
      </c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2">
        <v>0</v>
      </c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>
        <v>728837.75</v>
      </c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  <c r="CA39" s="52"/>
      <c r="CB39" s="52"/>
      <c r="CC39" s="52"/>
      <c r="CD39" s="52"/>
      <c r="CE39" s="52">
        <f t="shared" ref="CE39" si="7">BM39-AS39</f>
        <v>728837.75</v>
      </c>
      <c r="CF39" s="52"/>
      <c r="CG39" s="52"/>
      <c r="CH39" s="52"/>
      <c r="CI39" s="52"/>
      <c r="CJ39" s="52"/>
      <c r="CK39" s="52"/>
      <c r="CL39" s="52"/>
      <c r="CM39" s="52"/>
      <c r="CN39" s="52"/>
      <c r="CO39" s="52"/>
      <c r="CP39" s="52"/>
      <c r="CQ39" s="52"/>
      <c r="CR39" s="52"/>
      <c r="CS39" s="52"/>
      <c r="CT39" s="52"/>
      <c r="CU39" s="52"/>
      <c r="CV39" s="52"/>
    </row>
    <row r="40" spans="1:100" ht="14.25" x14ac:dyDescent="0.2">
      <c r="A40" s="74" t="s">
        <v>37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5"/>
      <c r="AD40" s="75"/>
      <c r="AE40" s="75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65">
        <f>AS45+AS56+AS41+AS43+AS44</f>
        <v>175087508.79000002</v>
      </c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>
        <f>BM41+BM45+BM56</f>
        <v>13660960.91</v>
      </c>
      <c r="BN40" s="65"/>
      <c r="BO40" s="65"/>
      <c r="BP40" s="65"/>
      <c r="BQ40" s="65"/>
      <c r="BR40" s="65"/>
      <c r="BS40" s="65"/>
      <c r="BT40" s="65"/>
      <c r="BU40" s="65"/>
      <c r="BV40" s="65"/>
      <c r="BW40" s="65"/>
      <c r="BX40" s="65"/>
      <c r="BY40" s="65"/>
      <c r="BZ40" s="65"/>
      <c r="CA40" s="65"/>
      <c r="CB40" s="65"/>
      <c r="CC40" s="65"/>
      <c r="CD40" s="65"/>
      <c r="CE40" s="65">
        <f>BM40-AS40</f>
        <v>-161426547.88000003</v>
      </c>
      <c r="CF40" s="65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R40" s="65"/>
      <c r="CS40" s="65"/>
      <c r="CT40" s="65"/>
      <c r="CU40" s="65"/>
      <c r="CV40" s="65"/>
    </row>
    <row r="41" spans="1:100" s="5" customFormat="1" ht="25.15" customHeight="1" x14ac:dyDescent="0.2">
      <c r="A41" s="77" t="s">
        <v>38</v>
      </c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65">
        <f>AS42</f>
        <v>4114000</v>
      </c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>
        <f>BM42+BM43+BM44</f>
        <v>3620677</v>
      </c>
      <c r="BN41" s="65"/>
      <c r="BO41" s="65"/>
      <c r="BP41" s="65"/>
      <c r="BQ41" s="65"/>
      <c r="BR41" s="65"/>
      <c r="BS41" s="65"/>
      <c r="BT41" s="65"/>
      <c r="BU41" s="65"/>
      <c r="BV41" s="65"/>
      <c r="BW41" s="65"/>
      <c r="BX41" s="65"/>
      <c r="BY41" s="65"/>
      <c r="BZ41" s="65"/>
      <c r="CA41" s="65"/>
      <c r="CB41" s="65"/>
      <c r="CC41" s="65"/>
      <c r="CD41" s="65"/>
      <c r="CE41" s="52">
        <f t="shared" si="4"/>
        <v>-493323</v>
      </c>
      <c r="CF41" s="52"/>
      <c r="CG41" s="52"/>
      <c r="CH41" s="52"/>
      <c r="CI41" s="52"/>
      <c r="CJ41" s="52"/>
      <c r="CK41" s="52"/>
      <c r="CL41" s="52"/>
      <c r="CM41" s="52"/>
      <c r="CN41" s="52"/>
      <c r="CO41" s="52"/>
      <c r="CP41" s="52"/>
      <c r="CQ41" s="52"/>
      <c r="CR41" s="52"/>
      <c r="CS41" s="52"/>
      <c r="CT41" s="52"/>
      <c r="CU41" s="52"/>
      <c r="CV41" s="52"/>
    </row>
    <row r="42" spans="1:100" ht="25.5" customHeight="1" x14ac:dyDescent="0.2">
      <c r="A42" s="61" t="s">
        <v>39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4"/>
      <c r="AD42" s="64"/>
      <c r="AE42" s="64"/>
      <c r="AF42" s="64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2">
        <v>4114000</v>
      </c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52"/>
      <c r="BM42" s="52">
        <v>2056997</v>
      </c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2"/>
      <c r="CA42" s="52"/>
      <c r="CB42" s="52"/>
      <c r="CC42" s="52"/>
      <c r="CD42" s="52"/>
      <c r="CE42" s="52">
        <f t="shared" si="4"/>
        <v>-2057003</v>
      </c>
      <c r="CF42" s="52"/>
      <c r="CG42" s="52"/>
      <c r="CH42" s="52"/>
      <c r="CI42" s="52"/>
      <c r="CJ42" s="52"/>
      <c r="CK42" s="52"/>
      <c r="CL42" s="52"/>
      <c r="CM42" s="52"/>
      <c r="CN42" s="52"/>
      <c r="CO42" s="52"/>
      <c r="CP42" s="52"/>
      <c r="CQ42" s="52"/>
      <c r="CR42" s="52"/>
      <c r="CS42" s="52"/>
      <c r="CT42" s="52"/>
      <c r="CU42" s="52"/>
      <c r="CV42" s="52"/>
    </row>
    <row r="43" spans="1:100" ht="28.5" customHeight="1" x14ac:dyDescent="0.2">
      <c r="A43" s="61" t="s">
        <v>44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16"/>
      <c r="AD43" s="20"/>
      <c r="AE43" s="20"/>
      <c r="AF43" s="20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5">
        <v>3053120</v>
      </c>
      <c r="AT43" s="53"/>
      <c r="AU43" s="53"/>
      <c r="AV43" s="53"/>
      <c r="AW43" s="53"/>
      <c r="AX43" s="53"/>
      <c r="AY43" s="53"/>
      <c r="AZ43" s="53"/>
      <c r="BA43" s="53"/>
      <c r="BB43" s="53"/>
      <c r="BC43" s="53"/>
      <c r="BD43" s="53"/>
      <c r="BE43" s="53"/>
      <c r="BF43" s="53"/>
      <c r="BG43" s="53"/>
      <c r="BH43" s="53"/>
      <c r="BI43" s="53"/>
      <c r="BJ43" s="53"/>
      <c r="BK43" s="18"/>
      <c r="BL43" s="18"/>
      <c r="BM43" s="55">
        <v>1511480</v>
      </c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18"/>
      <c r="CE43" s="55">
        <f>BM43-AS43</f>
        <v>-1541640</v>
      </c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  <c r="CT43" s="76"/>
      <c r="CU43" s="76"/>
      <c r="CV43" s="76"/>
    </row>
    <row r="44" spans="1:100" ht="48" customHeight="1" x14ac:dyDescent="0.2">
      <c r="A44" s="61" t="s">
        <v>40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66"/>
      <c r="Z44" s="66"/>
      <c r="AA44" s="66"/>
      <c r="AB44" s="66"/>
      <c r="AC44" s="16"/>
      <c r="AD44" s="20"/>
      <c r="AE44" s="20"/>
      <c r="AF44" s="20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5">
        <v>134700</v>
      </c>
      <c r="AT44" s="53"/>
      <c r="AU44" s="53"/>
      <c r="AV44" s="53"/>
      <c r="AW44" s="53"/>
      <c r="AX44" s="53"/>
      <c r="AY44" s="53"/>
      <c r="AZ44" s="53"/>
      <c r="BA44" s="53"/>
      <c r="BB44" s="53"/>
      <c r="BC44" s="53"/>
      <c r="BD44" s="53"/>
      <c r="BE44" s="53"/>
      <c r="BF44" s="53"/>
      <c r="BG44" s="53"/>
      <c r="BH44" s="53"/>
      <c r="BI44" s="53"/>
      <c r="BJ44" s="53"/>
      <c r="BK44" s="18"/>
      <c r="BL44" s="18"/>
      <c r="BM44" s="55">
        <v>52200</v>
      </c>
      <c r="BN44" s="53"/>
      <c r="BO44" s="53"/>
      <c r="BP44" s="53"/>
      <c r="BQ44" s="53"/>
      <c r="BR44" s="53"/>
      <c r="BS44" s="53"/>
      <c r="BT44" s="53"/>
      <c r="BU44" s="53"/>
      <c r="BV44" s="53"/>
      <c r="BW44" s="53"/>
      <c r="BX44" s="53"/>
      <c r="BY44" s="53"/>
      <c r="BZ44" s="53"/>
      <c r="CA44" s="53"/>
      <c r="CB44" s="53"/>
      <c r="CC44" s="53"/>
      <c r="CD44" s="18"/>
      <c r="CE44" s="55">
        <f>BM44-AS44</f>
        <v>-82500</v>
      </c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  <c r="CT44" s="76"/>
      <c r="CU44" s="76"/>
      <c r="CV44" s="76"/>
    </row>
    <row r="45" spans="1:100" s="5" customFormat="1" ht="23.25" customHeight="1" x14ac:dyDescent="0.2">
      <c r="A45" s="77" t="s">
        <v>49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5"/>
      <c r="AD45" s="75"/>
      <c r="AE45" s="75"/>
      <c r="AF45" s="75"/>
      <c r="AG45" s="75"/>
      <c r="AH45" s="75"/>
      <c r="AI45" s="75"/>
      <c r="AJ45" s="75"/>
      <c r="AK45" s="75"/>
      <c r="AL45" s="75"/>
      <c r="AM45" s="75"/>
      <c r="AN45" s="75"/>
      <c r="AO45" s="75"/>
      <c r="AP45" s="75"/>
      <c r="AQ45" s="75"/>
      <c r="AR45" s="75"/>
      <c r="AS45" s="65">
        <f>AS46+AS47+AS48+AS49+AS50+AS51+AS55+AS52+AS53+AS54</f>
        <v>115021389.12</v>
      </c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>
        <f>SUM(BM46:CD55)</f>
        <v>8270719.3799999999</v>
      </c>
      <c r="BN45" s="65"/>
      <c r="BO45" s="65"/>
      <c r="BP45" s="65"/>
      <c r="BQ45" s="65"/>
      <c r="BR45" s="65"/>
      <c r="BS45" s="65"/>
      <c r="BT45" s="65"/>
      <c r="BU45" s="65"/>
      <c r="BV45" s="65"/>
      <c r="BW45" s="65"/>
      <c r="BX45" s="65"/>
      <c r="BY45" s="65"/>
      <c r="BZ45" s="65"/>
      <c r="CA45" s="65"/>
      <c r="CB45" s="65"/>
      <c r="CC45" s="65"/>
      <c r="CD45" s="65"/>
      <c r="CE45" s="65">
        <f t="shared" ref="CE45:CE57" si="8">BM45-AS45</f>
        <v>-106750669.74000001</v>
      </c>
      <c r="CF45" s="65"/>
      <c r="CG45" s="65"/>
      <c r="CH45" s="65"/>
      <c r="CI45" s="65"/>
      <c r="CJ45" s="65"/>
      <c r="CK45" s="65"/>
      <c r="CL45" s="65"/>
      <c r="CM45" s="65"/>
      <c r="CN45" s="65"/>
      <c r="CO45" s="65"/>
      <c r="CP45" s="65"/>
      <c r="CQ45" s="65"/>
      <c r="CR45" s="65"/>
      <c r="CS45" s="65"/>
      <c r="CT45" s="65"/>
      <c r="CU45" s="65"/>
      <c r="CV45" s="65"/>
    </row>
    <row r="46" spans="1:100" ht="39" customHeight="1" x14ac:dyDescent="0.2">
      <c r="A46" s="61" t="s">
        <v>50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16"/>
      <c r="AD46" s="10"/>
      <c r="AE46" s="10"/>
      <c r="AF46" s="10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5">
        <v>0</v>
      </c>
      <c r="AT46" s="55"/>
      <c r="AU46" s="55"/>
      <c r="AV46" s="55"/>
      <c r="AW46" s="55"/>
      <c r="AX46" s="55"/>
      <c r="AY46" s="55"/>
      <c r="AZ46" s="55"/>
      <c r="BA46" s="55"/>
      <c r="BB46" s="55"/>
      <c r="BC46" s="55"/>
      <c r="BD46" s="55"/>
      <c r="BE46" s="55"/>
      <c r="BF46" s="55"/>
      <c r="BG46" s="55"/>
      <c r="BH46" s="55"/>
      <c r="BI46" s="55"/>
      <c r="BJ46" s="55"/>
      <c r="BK46" s="18"/>
      <c r="BL46" s="18"/>
      <c r="BM46" s="55">
        <v>0</v>
      </c>
      <c r="BN46" s="53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3"/>
      <c r="CA46" s="53"/>
      <c r="CB46" s="53"/>
      <c r="CC46" s="53"/>
      <c r="CD46" s="21"/>
      <c r="CE46" s="55">
        <f>BM46-AS46</f>
        <v>0</v>
      </c>
      <c r="CF46" s="53"/>
      <c r="CG46" s="53"/>
      <c r="CH46" s="53"/>
      <c r="CI46" s="53"/>
      <c r="CJ46" s="53"/>
      <c r="CK46" s="53"/>
      <c r="CL46" s="53"/>
      <c r="CM46" s="53"/>
      <c r="CN46" s="53"/>
      <c r="CO46" s="53"/>
      <c r="CP46" s="53"/>
      <c r="CQ46" s="53"/>
      <c r="CR46" s="53"/>
      <c r="CS46" s="53"/>
      <c r="CT46" s="53"/>
      <c r="CU46" s="53"/>
      <c r="CV46" s="53"/>
    </row>
    <row r="47" spans="1:100" ht="34.5" customHeight="1" x14ac:dyDescent="0.2">
      <c r="A47" s="61" t="s">
        <v>51</v>
      </c>
      <c r="B47" s="66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16"/>
      <c r="AD47" s="10"/>
      <c r="AE47" s="10"/>
      <c r="AF47" s="10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5">
        <v>0</v>
      </c>
      <c r="AT47" s="55"/>
      <c r="AU47" s="55"/>
      <c r="AV47" s="55"/>
      <c r="AW47" s="55"/>
      <c r="AX47" s="55"/>
      <c r="AY47" s="55"/>
      <c r="AZ47" s="55"/>
      <c r="BA47" s="55"/>
      <c r="BB47" s="55"/>
      <c r="BC47" s="55"/>
      <c r="BD47" s="55"/>
      <c r="BE47" s="55"/>
      <c r="BF47" s="55"/>
      <c r="BG47" s="55"/>
      <c r="BH47" s="55"/>
      <c r="BI47" s="55"/>
      <c r="BJ47" s="55"/>
      <c r="BK47" s="18"/>
      <c r="BL47" s="18"/>
      <c r="BM47" s="55">
        <v>0</v>
      </c>
      <c r="BN47" s="53"/>
      <c r="BO47" s="53"/>
      <c r="BP47" s="53"/>
      <c r="BQ47" s="53"/>
      <c r="BR47" s="53"/>
      <c r="BS47" s="53"/>
      <c r="BT47" s="53"/>
      <c r="BU47" s="53"/>
      <c r="BV47" s="53"/>
      <c r="BW47" s="53"/>
      <c r="BX47" s="53"/>
      <c r="BY47" s="53"/>
      <c r="BZ47" s="53"/>
      <c r="CA47" s="53"/>
      <c r="CB47" s="53"/>
      <c r="CC47" s="53"/>
      <c r="CD47" s="21"/>
      <c r="CE47" s="55">
        <f>BM47-AS47</f>
        <v>0</v>
      </c>
      <c r="CF47" s="53"/>
      <c r="CG47" s="53"/>
      <c r="CH47" s="53"/>
      <c r="CI47" s="53"/>
      <c r="CJ47" s="53"/>
      <c r="CK47" s="53"/>
      <c r="CL47" s="53"/>
      <c r="CM47" s="53"/>
      <c r="CN47" s="53"/>
      <c r="CO47" s="53"/>
      <c r="CP47" s="53"/>
      <c r="CQ47" s="53"/>
      <c r="CR47" s="53"/>
      <c r="CS47" s="53"/>
      <c r="CT47" s="53"/>
      <c r="CU47" s="53"/>
      <c r="CV47" s="53"/>
    </row>
    <row r="48" spans="1:100" ht="46.9" customHeight="1" x14ac:dyDescent="0.2">
      <c r="A48" s="61" t="s">
        <v>77</v>
      </c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16"/>
      <c r="AD48" s="10"/>
      <c r="AE48" s="10"/>
      <c r="AF48" s="10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5">
        <v>0</v>
      </c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18"/>
      <c r="BL48" s="18"/>
      <c r="BM48" s="55">
        <v>0</v>
      </c>
      <c r="BN48" s="53"/>
      <c r="BO48" s="53"/>
      <c r="BP48" s="53"/>
      <c r="BQ48" s="53"/>
      <c r="BR48" s="53"/>
      <c r="BS48" s="53"/>
      <c r="BT48" s="53"/>
      <c r="BU48" s="53"/>
      <c r="BV48" s="53"/>
      <c r="BW48" s="53"/>
      <c r="BX48" s="53"/>
      <c r="BY48" s="53"/>
      <c r="BZ48" s="53"/>
      <c r="CA48" s="53"/>
      <c r="CB48" s="53"/>
      <c r="CC48" s="53"/>
      <c r="CD48" s="21"/>
      <c r="CE48" s="55">
        <f>BM48-AS48</f>
        <v>0</v>
      </c>
      <c r="CF48" s="53"/>
      <c r="CG48" s="53"/>
      <c r="CH48" s="53"/>
      <c r="CI48" s="53"/>
      <c r="CJ48" s="53"/>
      <c r="CK48" s="53"/>
      <c r="CL48" s="53"/>
      <c r="CM48" s="53"/>
      <c r="CN48" s="53"/>
      <c r="CO48" s="53"/>
      <c r="CP48" s="53"/>
      <c r="CQ48" s="53"/>
      <c r="CR48" s="53"/>
      <c r="CS48" s="53"/>
      <c r="CT48" s="53"/>
      <c r="CU48" s="53"/>
      <c r="CV48" s="53"/>
    </row>
    <row r="49" spans="1:100" ht="34.5" customHeight="1" x14ac:dyDescent="0.2">
      <c r="A49" s="61" t="s">
        <v>62</v>
      </c>
      <c r="B49" s="66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16"/>
      <c r="AD49" s="10"/>
      <c r="AE49" s="10"/>
      <c r="AF49" s="10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5">
        <v>103853.91</v>
      </c>
      <c r="AT49" s="55"/>
      <c r="AU49" s="55"/>
      <c r="AV49" s="55"/>
      <c r="AW49" s="55"/>
      <c r="AX49" s="55"/>
      <c r="AY49" s="55"/>
      <c r="AZ49" s="55"/>
      <c r="BA49" s="55"/>
      <c r="BB49" s="55"/>
      <c r="BC49" s="55"/>
      <c r="BD49" s="55"/>
      <c r="BE49" s="55"/>
      <c r="BF49" s="55"/>
      <c r="BG49" s="55"/>
      <c r="BH49" s="55"/>
      <c r="BI49" s="55"/>
      <c r="BJ49" s="55"/>
      <c r="BK49" s="18"/>
      <c r="BL49" s="18"/>
      <c r="BM49" s="55">
        <v>0</v>
      </c>
      <c r="BN49" s="53"/>
      <c r="BO49" s="53"/>
      <c r="BP49" s="53"/>
      <c r="BQ49" s="53"/>
      <c r="BR49" s="53"/>
      <c r="BS49" s="53"/>
      <c r="BT49" s="53"/>
      <c r="BU49" s="53"/>
      <c r="BV49" s="53"/>
      <c r="BW49" s="53"/>
      <c r="BX49" s="53"/>
      <c r="BY49" s="53"/>
      <c r="BZ49" s="53"/>
      <c r="CA49" s="53"/>
      <c r="CB49" s="53"/>
      <c r="CC49" s="53"/>
      <c r="CD49" s="21"/>
      <c r="CE49" s="55">
        <f>BM49-AS49</f>
        <v>-103853.91</v>
      </c>
      <c r="CF49" s="53"/>
      <c r="CG49" s="53"/>
      <c r="CH49" s="53"/>
      <c r="CI49" s="53"/>
      <c r="CJ49" s="53"/>
      <c r="CK49" s="53"/>
      <c r="CL49" s="53"/>
      <c r="CM49" s="53"/>
      <c r="CN49" s="53"/>
      <c r="CO49" s="53"/>
      <c r="CP49" s="53"/>
      <c r="CQ49" s="53"/>
      <c r="CR49" s="53"/>
      <c r="CS49" s="53"/>
      <c r="CT49" s="53"/>
      <c r="CU49" s="53"/>
      <c r="CV49" s="53"/>
    </row>
    <row r="50" spans="1:100" ht="34.5" customHeight="1" x14ac:dyDescent="0.2">
      <c r="A50" s="61" t="s">
        <v>78</v>
      </c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16"/>
      <c r="AD50" s="10"/>
      <c r="AE50" s="10"/>
      <c r="AF50" s="10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4">
        <v>34519800</v>
      </c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18"/>
      <c r="BL50" s="18"/>
      <c r="BM50" s="55">
        <v>0</v>
      </c>
      <c r="BN50" s="53"/>
      <c r="BO50" s="53"/>
      <c r="BP50" s="53"/>
      <c r="BQ50" s="53"/>
      <c r="BR50" s="53"/>
      <c r="BS50" s="53"/>
      <c r="BT50" s="53"/>
      <c r="BU50" s="53"/>
      <c r="BV50" s="53"/>
      <c r="BW50" s="53"/>
      <c r="BX50" s="53"/>
      <c r="BY50" s="53"/>
      <c r="BZ50" s="53"/>
      <c r="CA50" s="53"/>
      <c r="CB50" s="53"/>
      <c r="CC50" s="53"/>
      <c r="CD50" s="21"/>
      <c r="CE50" s="55">
        <f>BM50-AS50</f>
        <v>-34519800</v>
      </c>
      <c r="CF50" s="53"/>
      <c r="CG50" s="53"/>
      <c r="CH50" s="53"/>
      <c r="CI50" s="53"/>
      <c r="CJ50" s="53"/>
      <c r="CK50" s="53"/>
      <c r="CL50" s="53"/>
      <c r="CM50" s="53"/>
      <c r="CN50" s="53"/>
      <c r="CO50" s="53"/>
      <c r="CP50" s="53"/>
      <c r="CQ50" s="53"/>
      <c r="CR50" s="53"/>
      <c r="CS50" s="53"/>
      <c r="CT50" s="53"/>
      <c r="CU50" s="53"/>
      <c r="CV50" s="53"/>
    </row>
    <row r="51" spans="1:100" ht="45.6" customHeight="1" x14ac:dyDescent="0.2">
      <c r="A51" s="61" t="s">
        <v>83</v>
      </c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  <c r="Z51" s="66"/>
      <c r="AA51" s="66"/>
      <c r="AB51" s="66"/>
      <c r="AC51" s="16"/>
      <c r="AD51" s="10"/>
      <c r="AE51" s="10"/>
      <c r="AF51" s="10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5">
        <v>0</v>
      </c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18"/>
      <c r="BL51" s="18"/>
      <c r="BM51" s="55">
        <v>0</v>
      </c>
      <c r="BN51" s="53"/>
      <c r="BO51" s="53"/>
      <c r="BP51" s="53"/>
      <c r="BQ51" s="53"/>
      <c r="BR51" s="53"/>
      <c r="BS51" s="53"/>
      <c r="BT51" s="53"/>
      <c r="BU51" s="53"/>
      <c r="BV51" s="53"/>
      <c r="BW51" s="53"/>
      <c r="BX51" s="53"/>
      <c r="BY51" s="53"/>
      <c r="BZ51" s="53"/>
      <c r="CA51" s="53"/>
      <c r="CB51" s="53"/>
      <c r="CC51" s="53"/>
      <c r="CD51" s="21"/>
      <c r="CE51" s="55">
        <f t="shared" ref="CE51" si="9">BM51-AS51</f>
        <v>0</v>
      </c>
      <c r="CF51" s="53"/>
      <c r="CG51" s="53"/>
      <c r="CH51" s="53"/>
      <c r="CI51" s="53"/>
      <c r="CJ51" s="53"/>
      <c r="CK51" s="53"/>
      <c r="CL51" s="53"/>
      <c r="CM51" s="53"/>
      <c r="CN51" s="53"/>
      <c r="CO51" s="53"/>
      <c r="CP51" s="53"/>
      <c r="CQ51" s="53"/>
      <c r="CR51" s="53"/>
      <c r="CS51" s="53"/>
      <c r="CT51" s="53"/>
      <c r="CU51" s="53"/>
      <c r="CV51" s="53"/>
    </row>
    <row r="52" spans="1:100" ht="34.5" customHeight="1" x14ac:dyDescent="0.2">
      <c r="A52" s="61" t="s">
        <v>61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4"/>
      <c r="AD52" s="64"/>
      <c r="AE52" s="64"/>
      <c r="AF52" s="64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2">
        <v>0</v>
      </c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  <c r="BM52" s="52">
        <v>0</v>
      </c>
      <c r="BN52" s="52"/>
      <c r="BO52" s="52"/>
      <c r="BP52" s="52"/>
      <c r="BQ52" s="52"/>
      <c r="BR52" s="52"/>
      <c r="BS52" s="52"/>
      <c r="BT52" s="52"/>
      <c r="BU52" s="52"/>
      <c r="BV52" s="52"/>
      <c r="BW52" s="52"/>
      <c r="BX52" s="52"/>
      <c r="BY52" s="52"/>
      <c r="BZ52" s="52"/>
      <c r="CA52" s="52"/>
      <c r="CB52" s="52"/>
      <c r="CC52" s="52"/>
      <c r="CD52" s="52"/>
      <c r="CE52" s="52">
        <f>BM52-AS52</f>
        <v>0</v>
      </c>
      <c r="CF52" s="89"/>
      <c r="CG52" s="89"/>
      <c r="CH52" s="89"/>
      <c r="CI52" s="89"/>
      <c r="CJ52" s="89"/>
      <c r="CK52" s="89"/>
      <c r="CL52" s="89"/>
      <c r="CM52" s="89"/>
      <c r="CN52" s="89"/>
      <c r="CO52" s="89"/>
      <c r="CP52" s="89"/>
      <c r="CQ52" s="89"/>
      <c r="CR52" s="89"/>
      <c r="CS52" s="89"/>
      <c r="CT52" s="89"/>
      <c r="CU52" s="89"/>
      <c r="CV52" s="89"/>
    </row>
    <row r="53" spans="1:100" ht="34.5" customHeight="1" x14ac:dyDescent="0.2">
      <c r="A53" s="61" t="s">
        <v>81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4"/>
      <c r="AD53" s="64"/>
      <c r="AE53" s="64"/>
      <c r="AF53" s="64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2">
        <v>922100</v>
      </c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>
        <v>0</v>
      </c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2"/>
      <c r="CA53" s="52"/>
      <c r="CB53" s="52"/>
      <c r="CC53" s="52"/>
      <c r="CD53" s="52"/>
      <c r="CE53" s="52">
        <f>BM53-AS53</f>
        <v>-922100</v>
      </c>
      <c r="CF53" s="89"/>
      <c r="CG53" s="89"/>
      <c r="CH53" s="89"/>
      <c r="CI53" s="89"/>
      <c r="CJ53" s="89"/>
      <c r="CK53" s="89"/>
      <c r="CL53" s="89"/>
      <c r="CM53" s="89"/>
      <c r="CN53" s="89"/>
      <c r="CO53" s="89"/>
      <c r="CP53" s="89"/>
      <c r="CQ53" s="89"/>
      <c r="CR53" s="89"/>
      <c r="CS53" s="89"/>
      <c r="CT53" s="89"/>
      <c r="CU53" s="89"/>
      <c r="CV53" s="89"/>
    </row>
    <row r="54" spans="1:100" ht="39.75" customHeight="1" x14ac:dyDescent="0.2">
      <c r="A54" s="61" t="s">
        <v>75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4"/>
      <c r="AD54" s="64"/>
      <c r="AE54" s="64"/>
      <c r="AF54" s="64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2">
        <v>7860382.6799999997</v>
      </c>
      <c r="AT54" s="52"/>
      <c r="AU54" s="52"/>
      <c r="AV54" s="52"/>
      <c r="AW54" s="52"/>
      <c r="AX54" s="52"/>
      <c r="AY54" s="52"/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>
        <v>0</v>
      </c>
      <c r="BN54" s="52"/>
      <c r="BO54" s="52"/>
      <c r="BP54" s="52"/>
      <c r="BQ54" s="52"/>
      <c r="BR54" s="52"/>
      <c r="BS54" s="52"/>
      <c r="BT54" s="52"/>
      <c r="BU54" s="52"/>
      <c r="BV54" s="52"/>
      <c r="BW54" s="52"/>
      <c r="BX54" s="52"/>
      <c r="BY54" s="52"/>
      <c r="BZ54" s="52"/>
      <c r="CA54" s="52"/>
      <c r="CB54" s="52"/>
      <c r="CC54" s="52"/>
      <c r="CD54" s="52"/>
      <c r="CE54" s="52">
        <f>BM54-AS54</f>
        <v>-7860382.6799999997</v>
      </c>
      <c r="CF54" s="89"/>
      <c r="CG54" s="89"/>
      <c r="CH54" s="89"/>
      <c r="CI54" s="89"/>
      <c r="CJ54" s="89"/>
      <c r="CK54" s="89"/>
      <c r="CL54" s="89"/>
      <c r="CM54" s="89"/>
      <c r="CN54" s="89"/>
      <c r="CO54" s="89"/>
      <c r="CP54" s="89"/>
      <c r="CQ54" s="89"/>
      <c r="CR54" s="89"/>
      <c r="CS54" s="89"/>
      <c r="CT54" s="89"/>
      <c r="CU54" s="89"/>
      <c r="CV54" s="89"/>
    </row>
    <row r="55" spans="1:100" ht="39.75" customHeight="1" x14ac:dyDescent="0.2">
      <c r="A55" s="61" t="s">
        <v>86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4"/>
      <c r="AD55" s="64"/>
      <c r="AE55" s="64"/>
      <c r="AF55" s="64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2">
        <v>71615252.530000001</v>
      </c>
      <c r="AT55" s="52"/>
      <c r="AU55" s="52"/>
      <c r="AV55" s="52"/>
      <c r="AW55" s="52"/>
      <c r="AX55" s="52"/>
      <c r="AY55" s="52"/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>
        <v>8270719.3799999999</v>
      </c>
      <c r="BN55" s="52"/>
      <c r="BO55" s="52"/>
      <c r="BP55" s="52"/>
      <c r="BQ55" s="52"/>
      <c r="BR55" s="52"/>
      <c r="BS55" s="52"/>
      <c r="BT55" s="52"/>
      <c r="BU55" s="52"/>
      <c r="BV55" s="52"/>
      <c r="BW55" s="52"/>
      <c r="BX55" s="52"/>
      <c r="BY55" s="52"/>
      <c r="BZ55" s="52"/>
      <c r="CA55" s="52"/>
      <c r="CB55" s="52"/>
      <c r="CC55" s="52"/>
      <c r="CD55" s="52"/>
      <c r="CE55" s="52">
        <f>BM55-AS55</f>
        <v>-63344533.149999999</v>
      </c>
      <c r="CF55" s="89"/>
      <c r="CG55" s="89"/>
      <c r="CH55" s="89"/>
      <c r="CI55" s="89"/>
      <c r="CJ55" s="89"/>
      <c r="CK55" s="89"/>
      <c r="CL55" s="89"/>
      <c r="CM55" s="89"/>
      <c r="CN55" s="89"/>
      <c r="CO55" s="89"/>
      <c r="CP55" s="89"/>
      <c r="CQ55" s="89"/>
      <c r="CR55" s="89"/>
      <c r="CS55" s="89"/>
      <c r="CT55" s="89"/>
      <c r="CU55" s="89"/>
      <c r="CV55" s="89"/>
    </row>
    <row r="56" spans="1:100" s="5" customFormat="1" ht="23.25" customHeight="1" x14ac:dyDescent="0.2">
      <c r="A56" s="77" t="s">
        <v>41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5"/>
      <c r="AD56" s="75"/>
      <c r="AE56" s="75"/>
      <c r="AF56" s="75"/>
      <c r="AG56" s="75"/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65">
        <f>AS57+AS59+AS62+AS64+AS65+AS63+AS66+AS58+AS60+AS61</f>
        <v>52764299.670000002</v>
      </c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>
        <f>SUM(BM57:CC66)</f>
        <v>1769564.5300000003</v>
      </c>
      <c r="BN56" s="65"/>
      <c r="BO56" s="65"/>
      <c r="BP56" s="65"/>
      <c r="BQ56" s="65"/>
      <c r="BR56" s="65"/>
      <c r="BS56" s="65"/>
      <c r="BT56" s="65"/>
      <c r="BU56" s="65"/>
      <c r="BV56" s="65"/>
      <c r="BW56" s="65"/>
      <c r="BX56" s="65"/>
      <c r="BY56" s="65"/>
      <c r="BZ56" s="65"/>
      <c r="CA56" s="65"/>
      <c r="CB56" s="65"/>
      <c r="CC56" s="65"/>
      <c r="CD56" s="65"/>
      <c r="CE56" s="65">
        <f t="shared" ref="CE56" si="10">BM56-AS56</f>
        <v>-50994735.140000001</v>
      </c>
      <c r="CF56" s="65"/>
      <c r="CG56" s="65"/>
      <c r="CH56" s="65"/>
      <c r="CI56" s="65"/>
      <c r="CJ56" s="65"/>
      <c r="CK56" s="65"/>
      <c r="CL56" s="65"/>
      <c r="CM56" s="65"/>
      <c r="CN56" s="65"/>
      <c r="CO56" s="65"/>
      <c r="CP56" s="65"/>
      <c r="CQ56" s="65"/>
      <c r="CR56" s="65"/>
      <c r="CS56" s="65"/>
      <c r="CT56" s="65"/>
      <c r="CU56" s="65"/>
      <c r="CV56" s="65"/>
    </row>
    <row r="57" spans="1:100" ht="45.75" customHeight="1" x14ac:dyDescent="0.2">
      <c r="A57" s="61" t="s">
        <v>52</v>
      </c>
      <c r="B57" s="66"/>
      <c r="C57" s="66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6"/>
      <c r="AB57" s="66"/>
      <c r="AC57" s="16"/>
      <c r="AD57" s="20"/>
      <c r="AE57" s="20"/>
      <c r="AF57" s="20"/>
      <c r="AG57" s="95"/>
      <c r="AH57" s="95"/>
      <c r="AI57" s="95"/>
      <c r="AJ57" s="95"/>
      <c r="AK57" s="95"/>
      <c r="AL57" s="95"/>
      <c r="AM57" s="95"/>
      <c r="AN57" s="95"/>
      <c r="AO57" s="95"/>
      <c r="AP57" s="95"/>
      <c r="AQ57" s="95"/>
      <c r="AR57" s="95"/>
      <c r="AS57" s="55">
        <v>12696975</v>
      </c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21"/>
      <c r="BL57" s="21">
        <f t="shared" ref="BL57:BL64" si="11">SUM(AS57:BK57)</f>
        <v>12696975</v>
      </c>
      <c r="BM57" s="55">
        <v>0</v>
      </c>
      <c r="BN57" s="53"/>
      <c r="BO57" s="53"/>
      <c r="BP57" s="53"/>
      <c r="BQ57" s="53"/>
      <c r="BR57" s="53"/>
      <c r="BS57" s="53"/>
      <c r="BT57" s="53"/>
      <c r="BU57" s="53"/>
      <c r="BV57" s="53"/>
      <c r="BW57" s="53"/>
      <c r="BX57" s="53"/>
      <c r="BY57" s="53"/>
      <c r="BZ57" s="53"/>
      <c r="CA57" s="53"/>
      <c r="CB57" s="53"/>
      <c r="CC57" s="53"/>
      <c r="CD57" s="21"/>
      <c r="CE57" s="55">
        <f t="shared" si="8"/>
        <v>-12696975</v>
      </c>
      <c r="CF57" s="53"/>
      <c r="CG57" s="53"/>
      <c r="CH57" s="53"/>
      <c r="CI57" s="53"/>
      <c r="CJ57" s="53"/>
      <c r="CK57" s="53"/>
      <c r="CL57" s="53"/>
      <c r="CM57" s="53"/>
      <c r="CN57" s="53"/>
      <c r="CO57" s="53"/>
      <c r="CP57" s="53"/>
      <c r="CQ57" s="53"/>
      <c r="CR57" s="53"/>
      <c r="CS57" s="53"/>
      <c r="CT57" s="53"/>
      <c r="CU57" s="53"/>
      <c r="CV57" s="53"/>
    </row>
    <row r="58" spans="1:100" ht="34.5" customHeight="1" x14ac:dyDescent="0.2">
      <c r="A58" s="61" t="s">
        <v>76</v>
      </c>
      <c r="B58" s="66"/>
      <c r="C58" s="66"/>
      <c r="D58" s="66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6"/>
      <c r="AB58" s="66"/>
      <c r="AC58" s="35"/>
      <c r="AD58" s="36"/>
      <c r="AE58" s="36"/>
      <c r="AF58" s="36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5">
        <v>1422448.28</v>
      </c>
      <c r="AT58" s="55"/>
      <c r="AU58" s="55"/>
      <c r="AV58" s="55"/>
      <c r="AW58" s="55"/>
      <c r="AX58" s="55"/>
      <c r="AY58" s="55"/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33"/>
      <c r="BL58" s="33"/>
      <c r="BM58" s="55">
        <v>319730.18</v>
      </c>
      <c r="BN58" s="53"/>
      <c r="BO58" s="53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3"/>
      <c r="CA58" s="53"/>
      <c r="CB58" s="53"/>
      <c r="CC58" s="53"/>
      <c r="CD58" s="34"/>
      <c r="CE58" s="55">
        <f t="shared" ref="CE58" si="12">BM58-AS58</f>
        <v>-1102718.1000000001</v>
      </c>
      <c r="CF58" s="53"/>
      <c r="CG58" s="53"/>
      <c r="CH58" s="53"/>
      <c r="CI58" s="53"/>
      <c r="CJ58" s="53"/>
      <c r="CK58" s="53"/>
      <c r="CL58" s="53"/>
      <c r="CM58" s="53"/>
      <c r="CN58" s="53"/>
      <c r="CO58" s="53"/>
      <c r="CP58" s="53"/>
      <c r="CQ58" s="53"/>
      <c r="CR58" s="53"/>
      <c r="CS58" s="53"/>
      <c r="CT58" s="53"/>
      <c r="CU58" s="53"/>
      <c r="CV58" s="53"/>
    </row>
    <row r="59" spans="1:100" ht="34.5" customHeight="1" x14ac:dyDescent="0.2">
      <c r="A59" s="61" t="s">
        <v>80</v>
      </c>
      <c r="B59" s="66"/>
      <c r="C59" s="66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6"/>
      <c r="AB59" s="66"/>
      <c r="AC59" s="16"/>
      <c r="AD59" s="10"/>
      <c r="AE59" s="10"/>
      <c r="AF59" s="10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5">
        <v>3119800.3199999998</v>
      </c>
      <c r="AT59" s="55"/>
      <c r="AU59" s="55"/>
      <c r="AV59" s="55"/>
      <c r="AW59" s="55"/>
      <c r="AX59" s="55"/>
      <c r="AY59" s="55"/>
      <c r="AZ59" s="55"/>
      <c r="BA59" s="55"/>
      <c r="BB59" s="55"/>
      <c r="BC59" s="55"/>
      <c r="BD59" s="55"/>
      <c r="BE59" s="55"/>
      <c r="BF59" s="55"/>
      <c r="BG59" s="55"/>
      <c r="BH59" s="55"/>
      <c r="BI59" s="55"/>
      <c r="BJ59" s="55"/>
      <c r="BK59" s="18"/>
      <c r="BL59" s="18"/>
      <c r="BM59" s="55">
        <v>2080000</v>
      </c>
      <c r="BN59" s="53"/>
      <c r="BO59" s="53"/>
      <c r="BP59" s="53"/>
      <c r="BQ59" s="53"/>
      <c r="BR59" s="53"/>
      <c r="BS59" s="53"/>
      <c r="BT59" s="53"/>
      <c r="BU59" s="53"/>
      <c r="BV59" s="53"/>
      <c r="BW59" s="53"/>
      <c r="BX59" s="53"/>
      <c r="BY59" s="53"/>
      <c r="BZ59" s="53"/>
      <c r="CA59" s="53"/>
      <c r="CB59" s="53"/>
      <c r="CC59" s="53"/>
      <c r="CD59" s="21"/>
      <c r="CE59" s="55">
        <f t="shared" ref="CE59:CE60" si="13">BM59-AS59</f>
        <v>-1039800.3199999998</v>
      </c>
      <c r="CF59" s="53"/>
      <c r="CG59" s="53"/>
      <c r="CH59" s="53"/>
      <c r="CI59" s="53"/>
      <c r="CJ59" s="53"/>
      <c r="CK59" s="53"/>
      <c r="CL59" s="53"/>
      <c r="CM59" s="53"/>
      <c r="CN59" s="53"/>
      <c r="CO59" s="53"/>
      <c r="CP59" s="53"/>
      <c r="CQ59" s="53"/>
      <c r="CR59" s="53"/>
      <c r="CS59" s="53"/>
      <c r="CT59" s="53"/>
      <c r="CU59" s="53"/>
      <c r="CV59" s="53"/>
    </row>
    <row r="60" spans="1:100" ht="34.5" customHeight="1" x14ac:dyDescent="0.2">
      <c r="A60" s="59" t="s">
        <v>93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40"/>
      <c r="AD60" s="41"/>
      <c r="AE60" s="41"/>
      <c r="AF60" s="41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5">
        <v>4500000</v>
      </c>
      <c r="AT60" s="55"/>
      <c r="AU60" s="55"/>
      <c r="AV60" s="55"/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/>
      <c r="BH60" s="55"/>
      <c r="BI60" s="55"/>
      <c r="BJ60" s="55"/>
      <c r="BK60" s="39"/>
      <c r="BL60" s="39"/>
      <c r="BM60" s="55">
        <v>0</v>
      </c>
      <c r="BN60" s="53"/>
      <c r="BO60" s="53"/>
      <c r="BP60" s="53"/>
      <c r="BQ60" s="53"/>
      <c r="BR60" s="53"/>
      <c r="BS60" s="53"/>
      <c r="BT60" s="53"/>
      <c r="BU60" s="53"/>
      <c r="BV60" s="53"/>
      <c r="BW60" s="53"/>
      <c r="BX60" s="53"/>
      <c r="BY60" s="53"/>
      <c r="BZ60" s="53"/>
      <c r="CA60" s="53"/>
      <c r="CB60" s="53"/>
      <c r="CC60" s="53"/>
      <c r="CD60" s="42"/>
      <c r="CE60" s="55">
        <f t="shared" si="13"/>
        <v>-4500000</v>
      </c>
      <c r="CF60" s="53"/>
      <c r="CG60" s="53"/>
      <c r="CH60" s="53"/>
      <c r="CI60" s="53"/>
      <c r="CJ60" s="53"/>
      <c r="CK60" s="53"/>
      <c r="CL60" s="53"/>
      <c r="CM60" s="53"/>
      <c r="CN60" s="53"/>
      <c r="CO60" s="53"/>
      <c r="CP60" s="53"/>
      <c r="CQ60" s="53"/>
      <c r="CR60" s="53"/>
      <c r="CS60" s="53"/>
      <c r="CT60" s="53"/>
      <c r="CU60" s="53"/>
      <c r="CV60" s="53"/>
    </row>
    <row r="61" spans="1:100" ht="34.5" customHeight="1" x14ac:dyDescent="0.2">
      <c r="A61" s="59" t="s">
        <v>94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40"/>
      <c r="AD61" s="41"/>
      <c r="AE61" s="41"/>
      <c r="AF61" s="41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5">
        <v>8046690</v>
      </c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5"/>
      <c r="BK61" s="39"/>
      <c r="BL61" s="39"/>
      <c r="BM61" s="55">
        <v>0</v>
      </c>
      <c r="BN61" s="53"/>
      <c r="BO61" s="53"/>
      <c r="BP61" s="53"/>
      <c r="BQ61" s="53"/>
      <c r="BR61" s="53"/>
      <c r="BS61" s="53"/>
      <c r="BT61" s="53"/>
      <c r="BU61" s="53"/>
      <c r="BV61" s="53"/>
      <c r="BW61" s="53"/>
      <c r="BX61" s="53"/>
      <c r="BY61" s="53"/>
      <c r="BZ61" s="53"/>
      <c r="CA61" s="53"/>
      <c r="CB61" s="53"/>
      <c r="CC61" s="53"/>
      <c r="CD61" s="42"/>
      <c r="CE61" s="55">
        <f t="shared" ref="CE61" si="14">BM61-AS61</f>
        <v>-8046690</v>
      </c>
      <c r="CF61" s="53"/>
      <c r="CG61" s="53"/>
      <c r="CH61" s="53"/>
      <c r="CI61" s="53"/>
      <c r="CJ61" s="53"/>
      <c r="CK61" s="53"/>
      <c r="CL61" s="53"/>
      <c r="CM61" s="53"/>
      <c r="CN61" s="53"/>
      <c r="CO61" s="53"/>
      <c r="CP61" s="53"/>
      <c r="CQ61" s="53"/>
      <c r="CR61" s="53"/>
      <c r="CS61" s="53"/>
      <c r="CT61" s="53"/>
      <c r="CU61" s="53"/>
      <c r="CV61" s="53"/>
    </row>
    <row r="62" spans="1:100" ht="34.5" customHeight="1" x14ac:dyDescent="0.2">
      <c r="A62" s="59" t="s">
        <v>84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16"/>
      <c r="AD62" s="10"/>
      <c r="AE62" s="10"/>
      <c r="AF62" s="10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5">
        <v>3427460</v>
      </c>
      <c r="AT62" s="55"/>
      <c r="AU62" s="55"/>
      <c r="AV62" s="55"/>
      <c r="AW62" s="55"/>
      <c r="AX62" s="55"/>
      <c r="AY62" s="55"/>
      <c r="AZ62" s="55"/>
      <c r="BA62" s="55"/>
      <c r="BB62" s="55"/>
      <c r="BC62" s="55"/>
      <c r="BD62" s="55"/>
      <c r="BE62" s="55"/>
      <c r="BF62" s="55"/>
      <c r="BG62" s="55"/>
      <c r="BH62" s="55"/>
      <c r="BI62" s="55"/>
      <c r="BJ62" s="55"/>
      <c r="BK62" s="18"/>
      <c r="BL62" s="18"/>
      <c r="BM62" s="55">
        <v>0</v>
      </c>
      <c r="BN62" s="53"/>
      <c r="BO62" s="53"/>
      <c r="BP62" s="53"/>
      <c r="BQ62" s="53"/>
      <c r="BR62" s="53"/>
      <c r="BS62" s="53"/>
      <c r="BT62" s="53"/>
      <c r="BU62" s="53"/>
      <c r="BV62" s="53"/>
      <c r="BW62" s="53"/>
      <c r="BX62" s="53"/>
      <c r="BY62" s="53"/>
      <c r="BZ62" s="53"/>
      <c r="CA62" s="53"/>
      <c r="CB62" s="53"/>
      <c r="CC62" s="53"/>
      <c r="CD62" s="21"/>
      <c r="CE62" s="55">
        <f t="shared" ref="CE62" si="15">BM62-AS62</f>
        <v>-3427460</v>
      </c>
      <c r="CF62" s="53"/>
      <c r="CG62" s="53"/>
      <c r="CH62" s="53"/>
      <c r="CI62" s="53"/>
      <c r="CJ62" s="53"/>
      <c r="CK62" s="53"/>
      <c r="CL62" s="53"/>
      <c r="CM62" s="53"/>
      <c r="CN62" s="53"/>
      <c r="CO62" s="53"/>
      <c r="CP62" s="53"/>
      <c r="CQ62" s="53"/>
      <c r="CR62" s="53"/>
      <c r="CS62" s="53"/>
      <c r="CT62" s="53"/>
      <c r="CU62" s="53"/>
      <c r="CV62" s="53"/>
    </row>
    <row r="63" spans="1:100" ht="34.5" customHeight="1" x14ac:dyDescent="0.2">
      <c r="A63" s="61" t="s">
        <v>74</v>
      </c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16"/>
      <c r="AD63" s="10"/>
      <c r="AE63" s="10"/>
      <c r="AF63" s="10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5">
        <v>254308</v>
      </c>
      <c r="AT63" s="55"/>
      <c r="AU63" s="55"/>
      <c r="AV63" s="55"/>
      <c r="AW63" s="55"/>
      <c r="AX63" s="55"/>
      <c r="AY63" s="55"/>
      <c r="AZ63" s="55"/>
      <c r="BA63" s="55"/>
      <c r="BB63" s="55"/>
      <c r="BC63" s="55"/>
      <c r="BD63" s="55"/>
      <c r="BE63" s="55"/>
      <c r="BF63" s="55"/>
      <c r="BG63" s="55"/>
      <c r="BH63" s="55"/>
      <c r="BI63" s="55"/>
      <c r="BJ63" s="55"/>
      <c r="BK63" s="18"/>
      <c r="BL63" s="18"/>
      <c r="BM63" s="55">
        <v>254308</v>
      </c>
      <c r="BN63" s="53"/>
      <c r="BO63" s="53"/>
      <c r="BP63" s="53"/>
      <c r="BQ63" s="53"/>
      <c r="BR63" s="53"/>
      <c r="BS63" s="53"/>
      <c r="BT63" s="53"/>
      <c r="BU63" s="53"/>
      <c r="BV63" s="53"/>
      <c r="BW63" s="53"/>
      <c r="BX63" s="53"/>
      <c r="BY63" s="53"/>
      <c r="BZ63" s="53"/>
      <c r="CA63" s="53"/>
      <c r="CB63" s="53"/>
      <c r="CC63" s="53"/>
      <c r="CD63" s="21"/>
      <c r="CE63" s="55">
        <f>BM63-AS63</f>
        <v>0</v>
      </c>
      <c r="CF63" s="53"/>
      <c r="CG63" s="53"/>
      <c r="CH63" s="53"/>
      <c r="CI63" s="53"/>
      <c r="CJ63" s="53"/>
      <c r="CK63" s="53"/>
      <c r="CL63" s="53"/>
      <c r="CM63" s="53"/>
      <c r="CN63" s="53"/>
      <c r="CO63" s="53"/>
      <c r="CP63" s="53"/>
      <c r="CQ63" s="53"/>
      <c r="CR63" s="53"/>
      <c r="CS63" s="53"/>
      <c r="CT63" s="53"/>
      <c r="CU63" s="53"/>
      <c r="CV63" s="53"/>
    </row>
    <row r="64" spans="1:100" ht="34.5" customHeight="1" x14ac:dyDescent="0.2">
      <c r="A64" s="61" t="s">
        <v>73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16"/>
      <c r="AD64" s="10"/>
      <c r="AE64" s="10"/>
      <c r="AF64" s="10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4">
        <v>18643140.710000001</v>
      </c>
      <c r="AT64" s="54"/>
      <c r="AU64" s="54"/>
      <c r="AV64" s="54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18"/>
      <c r="BL64" s="18">
        <f t="shared" si="11"/>
        <v>18643140.710000001</v>
      </c>
      <c r="BM64" s="55">
        <v>0</v>
      </c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3"/>
      <c r="CA64" s="53"/>
      <c r="CB64" s="53"/>
      <c r="CC64" s="53"/>
      <c r="CD64" s="21"/>
      <c r="CE64" s="55">
        <f t="shared" ref="CE64" si="16">BM64-AS64</f>
        <v>-18643140.710000001</v>
      </c>
      <c r="CF64" s="53"/>
      <c r="CG64" s="53"/>
      <c r="CH64" s="53"/>
      <c r="CI64" s="53"/>
      <c r="CJ64" s="53"/>
      <c r="CK64" s="53"/>
      <c r="CL64" s="53"/>
      <c r="CM64" s="53"/>
      <c r="CN64" s="53"/>
      <c r="CO64" s="53"/>
      <c r="CP64" s="53"/>
      <c r="CQ64" s="53"/>
      <c r="CR64" s="53"/>
      <c r="CS64" s="53"/>
      <c r="CT64" s="53"/>
      <c r="CU64" s="53"/>
      <c r="CV64" s="53"/>
    </row>
    <row r="65" spans="1:100" ht="34.5" customHeight="1" x14ac:dyDescent="0.2">
      <c r="A65" s="61" t="s">
        <v>85</v>
      </c>
      <c r="B65" s="66"/>
      <c r="C65" s="66"/>
      <c r="D65" s="6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6"/>
      <c r="AB65" s="66"/>
      <c r="AC65" s="16"/>
      <c r="AD65" s="10"/>
      <c r="AE65" s="10"/>
      <c r="AF65" s="10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5">
        <v>1500000</v>
      </c>
      <c r="AT65" s="55"/>
      <c r="AU65" s="55"/>
      <c r="AV65" s="55"/>
      <c r="AW65" s="55"/>
      <c r="AX65" s="55"/>
      <c r="AY65" s="55"/>
      <c r="AZ65" s="55"/>
      <c r="BA65" s="55"/>
      <c r="BB65" s="55"/>
      <c r="BC65" s="55"/>
      <c r="BD65" s="55"/>
      <c r="BE65" s="55"/>
      <c r="BF65" s="55"/>
      <c r="BG65" s="55"/>
      <c r="BH65" s="55"/>
      <c r="BI65" s="55"/>
      <c r="BJ65" s="55"/>
      <c r="BK65" s="18"/>
      <c r="BL65" s="18"/>
      <c r="BM65" s="55">
        <v>0</v>
      </c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21"/>
      <c r="CE65" s="55">
        <f t="shared" ref="CE65" si="17">BM65-AS65</f>
        <v>-1500000</v>
      </c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</row>
    <row r="66" spans="1:100" ht="34.5" customHeight="1" x14ac:dyDescent="0.2">
      <c r="A66" s="61" t="s">
        <v>53</v>
      </c>
      <c r="B66" s="66"/>
      <c r="C66" s="66"/>
      <c r="D66" s="66"/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6"/>
      <c r="Z66" s="66"/>
      <c r="AA66" s="66"/>
      <c r="AB66" s="66"/>
      <c r="AC66" s="16"/>
      <c r="AD66" s="10"/>
      <c r="AE66" s="10"/>
      <c r="AF66" s="10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5">
        <v>-846522.64</v>
      </c>
      <c r="AT66" s="55"/>
      <c r="AU66" s="55"/>
      <c r="AV66" s="55"/>
      <c r="AW66" s="55"/>
      <c r="AX66" s="55"/>
      <c r="AY66" s="55"/>
      <c r="AZ66" s="55"/>
      <c r="BA66" s="55"/>
      <c r="BB66" s="55"/>
      <c r="BC66" s="55"/>
      <c r="BD66" s="55"/>
      <c r="BE66" s="55"/>
      <c r="BF66" s="55"/>
      <c r="BG66" s="55"/>
      <c r="BH66" s="55"/>
      <c r="BI66" s="55"/>
      <c r="BJ66" s="55"/>
      <c r="BK66" s="18"/>
      <c r="BL66" s="18"/>
      <c r="BM66" s="55">
        <v>-884473.65</v>
      </c>
      <c r="BN66" s="53"/>
      <c r="BO66" s="53"/>
      <c r="BP66" s="53"/>
      <c r="BQ66" s="53"/>
      <c r="BR66" s="53"/>
      <c r="BS66" s="53"/>
      <c r="BT66" s="53"/>
      <c r="BU66" s="53"/>
      <c r="BV66" s="53"/>
      <c r="BW66" s="53"/>
      <c r="BX66" s="53"/>
      <c r="BY66" s="53"/>
      <c r="BZ66" s="53"/>
      <c r="CA66" s="53"/>
      <c r="CB66" s="53"/>
      <c r="CC66" s="53"/>
      <c r="CD66" s="21"/>
      <c r="CE66" s="55">
        <f t="shared" ref="CE66" si="18">BM66-AS66</f>
        <v>-37951.010000000009</v>
      </c>
      <c r="CF66" s="53"/>
      <c r="CG66" s="53"/>
      <c r="CH66" s="53"/>
      <c r="CI66" s="53"/>
      <c r="CJ66" s="53"/>
      <c r="CK66" s="53"/>
      <c r="CL66" s="53"/>
      <c r="CM66" s="53"/>
      <c r="CN66" s="53"/>
      <c r="CO66" s="53"/>
      <c r="CP66" s="53"/>
      <c r="CQ66" s="53"/>
      <c r="CR66" s="53"/>
      <c r="CS66" s="53"/>
      <c r="CT66" s="53"/>
      <c r="CU66" s="53"/>
      <c r="CV66" s="53"/>
    </row>
    <row r="67" spans="1:100" ht="21" customHeight="1" x14ac:dyDescent="0.2">
      <c r="A67" s="99" t="s">
        <v>42</v>
      </c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47"/>
      <c r="AD67" s="48"/>
      <c r="AE67" s="48"/>
      <c r="AF67" s="48"/>
      <c r="AG67" s="49"/>
      <c r="AH67" s="49"/>
      <c r="AI67" s="49"/>
      <c r="AJ67" s="49"/>
      <c r="AK67" s="49"/>
      <c r="AL67" s="49"/>
      <c r="AM67" s="49"/>
      <c r="AN67" s="49"/>
      <c r="AO67" s="49"/>
      <c r="AP67" s="49"/>
      <c r="AQ67" s="49"/>
      <c r="AR67" s="49"/>
      <c r="AS67" s="97">
        <f>SUM(AS69:BL94)</f>
        <v>265737150.22000003</v>
      </c>
      <c r="AT67" s="97"/>
      <c r="AU67" s="97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1"/>
      <c r="BL67" s="51"/>
      <c r="BM67" s="98">
        <f>SUM(BM69:CD94)</f>
        <v>54813723.190000005</v>
      </c>
      <c r="BN67" s="98"/>
      <c r="BO67" s="98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3"/>
      <c r="CE67" s="19">
        <f>BM67-AS67</f>
        <v>-210923427.03000003</v>
      </c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</row>
    <row r="68" spans="1:100" ht="14.25" customHeight="1" x14ac:dyDescent="0.2">
      <c r="A68" s="59" t="s">
        <v>20</v>
      </c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47"/>
      <c r="AD68" s="48"/>
      <c r="AE68" s="48"/>
      <c r="AF68" s="48"/>
      <c r="AG68" s="49"/>
      <c r="AH68" s="49"/>
      <c r="AI68" s="49"/>
      <c r="AJ68" s="49"/>
      <c r="AK68" s="49"/>
      <c r="AL68" s="49"/>
      <c r="AM68" s="49"/>
      <c r="AN68" s="49"/>
      <c r="AO68" s="49"/>
      <c r="AP68" s="49"/>
      <c r="AQ68" s="49"/>
      <c r="AR68" s="49"/>
      <c r="AS68" s="54"/>
      <c r="AT68" s="54"/>
      <c r="AU68" s="54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6"/>
      <c r="BL68" s="46"/>
      <c r="BM68" s="67"/>
      <c r="BN68" s="67"/>
      <c r="BO68" s="67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3"/>
      <c r="CE68" s="19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</row>
    <row r="69" spans="1:100" s="14" customFormat="1" ht="32.25" customHeight="1" x14ac:dyDescent="0.2">
      <c r="A69" s="73" t="s">
        <v>45</v>
      </c>
      <c r="B69" s="73"/>
      <c r="C69" s="73"/>
      <c r="D69" s="73"/>
      <c r="E69" s="73"/>
      <c r="F69" s="73"/>
      <c r="G69" s="73"/>
      <c r="H69" s="73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  <c r="AA69" s="44"/>
      <c r="AB69" s="44"/>
      <c r="AC69" s="47"/>
      <c r="AD69" s="48"/>
      <c r="AE69" s="48"/>
      <c r="AF69" s="48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54">
        <v>2193821.9900000002</v>
      </c>
      <c r="AT69" s="54"/>
      <c r="AU69" s="54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6"/>
      <c r="BL69" s="46"/>
      <c r="BM69" s="54">
        <v>958490.78</v>
      </c>
      <c r="BN69" s="54"/>
      <c r="BO69" s="54"/>
      <c r="BP69" s="37"/>
      <c r="BQ69" s="37"/>
      <c r="BR69" s="37"/>
      <c r="BS69" s="37"/>
      <c r="BT69" s="37"/>
      <c r="BU69" s="37"/>
      <c r="BV69" s="37"/>
      <c r="BW69" s="37"/>
      <c r="BX69" s="37"/>
      <c r="BY69" s="37"/>
      <c r="BZ69" s="37"/>
      <c r="CA69" s="37"/>
      <c r="CB69" s="37"/>
      <c r="CC69" s="37"/>
      <c r="CD69" s="38"/>
      <c r="CE69" s="15">
        <f>BM69-AS69</f>
        <v>-1235331.2100000002</v>
      </c>
      <c r="CF69" s="12"/>
      <c r="CG69" s="12"/>
      <c r="CH69" s="12"/>
      <c r="CI69" s="12"/>
      <c r="CJ69" s="12"/>
      <c r="CK69" s="12"/>
      <c r="CL69" s="12"/>
      <c r="CM69" s="12"/>
      <c r="CN69" s="12"/>
      <c r="CO69" s="12"/>
      <c r="CP69" s="12"/>
      <c r="CQ69" s="12"/>
      <c r="CR69" s="12"/>
      <c r="CS69" s="12"/>
      <c r="CT69" s="12"/>
      <c r="CU69" s="12"/>
      <c r="CV69" s="12"/>
    </row>
    <row r="70" spans="1:100" s="14" customFormat="1" ht="23.25" customHeight="1" x14ac:dyDescent="0.2">
      <c r="A70" s="73" t="s">
        <v>54</v>
      </c>
      <c r="B70" s="73"/>
      <c r="C70" s="73"/>
      <c r="D70" s="73"/>
      <c r="E70" s="73"/>
      <c r="F70" s="73"/>
      <c r="G70" s="73"/>
      <c r="H70" s="73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7"/>
      <c r="AD70" s="48"/>
      <c r="AE70" s="48"/>
      <c r="AF70" s="48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54">
        <v>1566349.99</v>
      </c>
      <c r="AT70" s="54"/>
      <c r="AU70" s="54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6"/>
      <c r="BL70" s="46"/>
      <c r="BM70" s="54">
        <v>780458.33</v>
      </c>
      <c r="BN70" s="54"/>
      <c r="BO70" s="54"/>
      <c r="BP70" s="37"/>
      <c r="BQ70" s="37"/>
      <c r="BR70" s="37"/>
      <c r="BS70" s="37"/>
      <c r="BT70" s="37"/>
      <c r="BU70" s="37"/>
      <c r="BV70" s="37"/>
      <c r="BW70" s="37"/>
      <c r="BX70" s="37"/>
      <c r="BY70" s="37"/>
      <c r="BZ70" s="37"/>
      <c r="CA70" s="37"/>
      <c r="CB70" s="37"/>
      <c r="CC70" s="37"/>
      <c r="CD70" s="38"/>
      <c r="CE70" s="15">
        <f>BM70-AS70</f>
        <v>-785891.66</v>
      </c>
      <c r="CF70" s="13"/>
      <c r="CG70" s="13"/>
      <c r="CH70" s="13"/>
      <c r="CI70" s="13"/>
      <c r="CJ70" s="13"/>
      <c r="CK70" s="13"/>
      <c r="CL70" s="13"/>
      <c r="CM70" s="13"/>
      <c r="CN70" s="13"/>
      <c r="CO70" s="13"/>
      <c r="CP70" s="13"/>
      <c r="CQ70" s="13"/>
      <c r="CR70" s="13"/>
      <c r="CS70" s="13"/>
      <c r="CT70" s="13"/>
      <c r="CU70" s="13"/>
      <c r="CV70" s="13"/>
    </row>
    <row r="71" spans="1:100" s="14" customFormat="1" ht="19.5" customHeight="1" x14ac:dyDescent="0.2">
      <c r="A71" s="73" t="s">
        <v>55</v>
      </c>
      <c r="B71" s="73"/>
      <c r="C71" s="73"/>
      <c r="D71" s="73"/>
      <c r="E71" s="73"/>
      <c r="F71" s="73"/>
      <c r="G71" s="73"/>
      <c r="H71" s="73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7"/>
      <c r="AD71" s="48"/>
      <c r="AE71" s="48"/>
      <c r="AF71" s="48"/>
      <c r="AG71" s="49"/>
      <c r="AH71" s="49"/>
      <c r="AI71" s="49"/>
      <c r="AJ71" s="49"/>
      <c r="AK71" s="49"/>
      <c r="AL71" s="49"/>
      <c r="AM71" s="49"/>
      <c r="AN71" s="49"/>
      <c r="AO71" s="49"/>
      <c r="AP71" s="49"/>
      <c r="AQ71" s="49"/>
      <c r="AR71" s="49"/>
      <c r="AS71" s="54">
        <v>22260139.309999999</v>
      </c>
      <c r="AT71" s="54"/>
      <c r="AU71" s="54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6"/>
      <c r="BL71" s="46"/>
      <c r="BM71" s="54">
        <v>10128470.6</v>
      </c>
      <c r="BN71" s="54"/>
      <c r="BO71" s="54"/>
      <c r="BP71" s="37"/>
      <c r="BQ71" s="37"/>
      <c r="BR71" s="37"/>
      <c r="BS71" s="37"/>
      <c r="BT71" s="37"/>
      <c r="BU71" s="37"/>
      <c r="BV71" s="37"/>
      <c r="BW71" s="37"/>
      <c r="BX71" s="37"/>
      <c r="BY71" s="37"/>
      <c r="BZ71" s="37"/>
      <c r="CA71" s="37"/>
      <c r="CB71" s="37"/>
      <c r="CC71" s="37"/>
      <c r="CD71" s="38"/>
      <c r="CE71" s="15">
        <f>BM71-AS71</f>
        <v>-12131668.709999999</v>
      </c>
      <c r="CF71" s="11"/>
      <c r="CG71" s="11"/>
      <c r="CH71" s="11"/>
      <c r="CI71" s="11"/>
      <c r="CJ71" s="11"/>
      <c r="CK71" s="11"/>
      <c r="CL71" s="11"/>
      <c r="CM71" s="11"/>
      <c r="CN71" s="11"/>
      <c r="CO71" s="11"/>
      <c r="CP71" s="11"/>
      <c r="CQ71" s="11"/>
      <c r="CR71" s="11"/>
      <c r="CS71" s="11"/>
      <c r="CT71" s="11"/>
      <c r="CU71" s="11"/>
      <c r="CV71" s="11"/>
    </row>
    <row r="72" spans="1:100" s="14" customFormat="1" ht="26.45" customHeight="1" x14ac:dyDescent="0.2">
      <c r="A72" s="73" t="s">
        <v>56</v>
      </c>
      <c r="B72" s="73"/>
      <c r="C72" s="73"/>
      <c r="D72" s="73"/>
      <c r="E72" s="73"/>
      <c r="F72" s="73"/>
      <c r="G72" s="73"/>
      <c r="H72" s="73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  <c r="AA72" s="44"/>
      <c r="AB72" s="44"/>
      <c r="AC72" s="47"/>
      <c r="AD72" s="48"/>
      <c r="AE72" s="48"/>
      <c r="AF72" s="48"/>
      <c r="AG72" s="49"/>
      <c r="AH72" s="49"/>
      <c r="AI72" s="49"/>
      <c r="AJ72" s="49"/>
      <c r="AK72" s="49"/>
      <c r="AL72" s="49"/>
      <c r="AM72" s="49"/>
      <c r="AN72" s="49"/>
      <c r="AO72" s="49"/>
      <c r="AP72" s="49"/>
      <c r="AQ72" s="49"/>
      <c r="AR72" s="49"/>
      <c r="AS72" s="54">
        <v>53548.54</v>
      </c>
      <c r="AT72" s="54"/>
      <c r="AU72" s="54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6"/>
      <c r="BL72" s="46"/>
      <c r="BM72" s="54">
        <v>35000</v>
      </c>
      <c r="BN72" s="54"/>
      <c r="BO72" s="54"/>
      <c r="BP72" s="37"/>
      <c r="BQ72" s="37"/>
      <c r="BR72" s="37"/>
      <c r="BS72" s="37"/>
      <c r="BT72" s="37"/>
      <c r="BU72" s="37"/>
      <c r="BV72" s="37"/>
      <c r="BW72" s="37"/>
      <c r="BX72" s="37"/>
      <c r="BY72" s="37"/>
      <c r="BZ72" s="37"/>
      <c r="CA72" s="37"/>
      <c r="CB72" s="37"/>
      <c r="CC72" s="37"/>
      <c r="CD72" s="38"/>
      <c r="CE72" s="15">
        <f t="shared" ref="CE72" si="19">BM72-AS72</f>
        <v>-18548.54</v>
      </c>
      <c r="CF72" s="13"/>
      <c r="CG72" s="13"/>
      <c r="CH72" s="13"/>
      <c r="CI72" s="13"/>
      <c r="CJ72" s="13"/>
      <c r="CK72" s="13"/>
      <c r="CL72" s="13"/>
      <c r="CM72" s="13"/>
      <c r="CN72" s="13"/>
      <c r="CO72" s="13"/>
      <c r="CP72" s="13"/>
      <c r="CQ72" s="13"/>
      <c r="CR72" s="13"/>
      <c r="CS72" s="13"/>
      <c r="CT72" s="13"/>
      <c r="CU72" s="13"/>
      <c r="CV72" s="13"/>
    </row>
    <row r="73" spans="1:100" s="14" customFormat="1" x14ac:dyDescent="0.2">
      <c r="A73" s="73" t="s">
        <v>4</v>
      </c>
      <c r="B73" s="73"/>
      <c r="C73" s="73"/>
      <c r="D73" s="73"/>
      <c r="E73" s="73"/>
      <c r="F73" s="73"/>
      <c r="G73" s="73"/>
      <c r="H73" s="73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7"/>
      <c r="AD73" s="48"/>
      <c r="AE73" s="48"/>
      <c r="AF73" s="48"/>
      <c r="AG73" s="49"/>
      <c r="AH73" s="49"/>
      <c r="AI73" s="49"/>
      <c r="AJ73" s="49"/>
      <c r="AK73" s="49"/>
      <c r="AL73" s="49"/>
      <c r="AM73" s="49"/>
      <c r="AN73" s="49"/>
      <c r="AO73" s="49"/>
      <c r="AP73" s="49"/>
      <c r="AQ73" s="49"/>
      <c r="AR73" s="49"/>
      <c r="AS73" s="54">
        <v>877000</v>
      </c>
      <c r="AT73" s="54"/>
      <c r="AU73" s="54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6"/>
      <c r="BL73" s="46"/>
      <c r="BM73" s="54">
        <v>0</v>
      </c>
      <c r="BN73" s="54"/>
      <c r="BO73" s="54"/>
      <c r="BP73" s="37"/>
      <c r="BQ73" s="37"/>
      <c r="BR73" s="37"/>
      <c r="BS73" s="37"/>
      <c r="BT73" s="37"/>
      <c r="BU73" s="37"/>
      <c r="BV73" s="37"/>
      <c r="BW73" s="37"/>
      <c r="BX73" s="37"/>
      <c r="BY73" s="37"/>
      <c r="BZ73" s="37"/>
      <c r="CA73" s="37"/>
      <c r="CB73" s="37"/>
      <c r="CC73" s="37"/>
      <c r="CD73" s="38"/>
      <c r="CE73" s="15">
        <f t="shared" ref="CE73:CE82" si="20">BM73-AS73</f>
        <v>-877000</v>
      </c>
      <c r="CF73" s="13"/>
      <c r="CG73" s="13"/>
      <c r="CH73" s="13"/>
      <c r="CI73" s="13"/>
      <c r="CJ73" s="13"/>
      <c r="CK73" s="13"/>
      <c r="CL73" s="13"/>
      <c r="CM73" s="13"/>
      <c r="CN73" s="13"/>
      <c r="CO73" s="13"/>
      <c r="CP73" s="13"/>
      <c r="CQ73" s="13"/>
      <c r="CR73" s="13"/>
      <c r="CS73" s="13"/>
      <c r="CT73" s="13"/>
      <c r="CU73" s="13"/>
      <c r="CV73" s="13"/>
    </row>
    <row r="74" spans="1:100" s="14" customFormat="1" ht="25.5" customHeight="1" x14ac:dyDescent="0.2">
      <c r="A74" s="59" t="s">
        <v>43</v>
      </c>
      <c r="B74" s="59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69"/>
      <c r="AD74" s="69"/>
      <c r="AE74" s="69"/>
      <c r="AF74" s="69"/>
      <c r="AG74" s="70"/>
      <c r="AH74" s="70"/>
      <c r="AI74" s="70"/>
      <c r="AJ74" s="70"/>
      <c r="AK74" s="70"/>
      <c r="AL74" s="70"/>
      <c r="AM74" s="70"/>
      <c r="AN74" s="70"/>
      <c r="AO74" s="70"/>
      <c r="AP74" s="70"/>
      <c r="AQ74" s="70"/>
      <c r="AR74" s="70"/>
      <c r="AS74" s="72">
        <v>20135034.98</v>
      </c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/>
      <c r="BF74" s="72"/>
      <c r="BG74" s="72"/>
      <c r="BH74" s="72"/>
      <c r="BI74" s="72"/>
      <c r="BJ74" s="72"/>
      <c r="BK74" s="72"/>
      <c r="BL74" s="72"/>
      <c r="BM74" s="72">
        <v>6854392.2300000004</v>
      </c>
      <c r="BN74" s="72"/>
      <c r="BO74" s="72"/>
      <c r="BP74" s="72"/>
      <c r="BQ74" s="72"/>
      <c r="BR74" s="72"/>
      <c r="BS74" s="72"/>
      <c r="BT74" s="72"/>
      <c r="BU74" s="72"/>
      <c r="BV74" s="72"/>
      <c r="BW74" s="72"/>
      <c r="BX74" s="72"/>
      <c r="BY74" s="72"/>
      <c r="BZ74" s="72"/>
      <c r="CA74" s="72"/>
      <c r="CB74" s="72"/>
      <c r="CC74" s="72"/>
      <c r="CD74" s="72"/>
      <c r="CE74" s="15">
        <f t="shared" si="20"/>
        <v>-13280642.75</v>
      </c>
      <c r="CF74" s="13"/>
      <c r="CG74" s="13"/>
      <c r="CH74" s="13"/>
      <c r="CI74" s="13"/>
      <c r="CJ74" s="13"/>
      <c r="CK74" s="13"/>
      <c r="CL74" s="13"/>
      <c r="CM74" s="13"/>
      <c r="CN74" s="13"/>
      <c r="CO74" s="13"/>
      <c r="CP74" s="13"/>
      <c r="CQ74" s="13"/>
      <c r="CR74" s="13"/>
      <c r="CS74" s="13"/>
      <c r="CT74" s="13"/>
      <c r="CU74" s="13"/>
      <c r="CV74" s="13"/>
    </row>
    <row r="75" spans="1:100" s="14" customFormat="1" ht="25.5" customHeight="1" x14ac:dyDescent="0.2">
      <c r="A75" s="59" t="s">
        <v>57</v>
      </c>
      <c r="B75" s="59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69"/>
      <c r="AD75" s="69"/>
      <c r="AE75" s="69"/>
      <c r="AF75" s="69"/>
      <c r="AG75" s="70"/>
      <c r="AH75" s="70"/>
      <c r="AI75" s="70"/>
      <c r="AJ75" s="70"/>
      <c r="AK75" s="70"/>
      <c r="AL75" s="70"/>
      <c r="AM75" s="70"/>
      <c r="AN75" s="70"/>
      <c r="AO75" s="70"/>
      <c r="AP75" s="70"/>
      <c r="AQ75" s="70"/>
      <c r="AR75" s="70"/>
      <c r="AS75" s="72">
        <v>3053120</v>
      </c>
      <c r="AT75" s="72"/>
      <c r="AU75" s="72"/>
      <c r="AV75" s="72"/>
      <c r="AW75" s="72"/>
      <c r="AX75" s="72"/>
      <c r="AY75" s="72"/>
      <c r="AZ75" s="72"/>
      <c r="BA75" s="72"/>
      <c r="BB75" s="72"/>
      <c r="BC75" s="72"/>
      <c r="BD75" s="72"/>
      <c r="BE75" s="72"/>
      <c r="BF75" s="72"/>
      <c r="BG75" s="72"/>
      <c r="BH75" s="72"/>
      <c r="BI75" s="72"/>
      <c r="BJ75" s="72"/>
      <c r="BK75" s="72"/>
      <c r="BL75" s="72"/>
      <c r="BM75" s="72">
        <v>1387804.03</v>
      </c>
      <c r="BN75" s="72"/>
      <c r="BO75" s="72"/>
      <c r="BP75" s="72"/>
      <c r="BQ75" s="72"/>
      <c r="BR75" s="72"/>
      <c r="BS75" s="72"/>
      <c r="BT75" s="72"/>
      <c r="BU75" s="72"/>
      <c r="BV75" s="72"/>
      <c r="BW75" s="72"/>
      <c r="BX75" s="72"/>
      <c r="BY75" s="72"/>
      <c r="BZ75" s="72"/>
      <c r="CA75" s="72"/>
      <c r="CB75" s="72"/>
      <c r="CC75" s="72"/>
      <c r="CD75" s="72"/>
      <c r="CE75" s="15">
        <f t="shared" ref="CE75" si="21">BM75-AS75</f>
        <v>-1665315.97</v>
      </c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</row>
    <row r="76" spans="1:100" s="14" customFormat="1" ht="21.75" customHeight="1" x14ac:dyDescent="0.2">
      <c r="A76" s="73" t="s">
        <v>5</v>
      </c>
      <c r="B76" s="73"/>
      <c r="C76" s="73"/>
      <c r="D76" s="73"/>
      <c r="E76" s="73"/>
      <c r="F76" s="73"/>
      <c r="G76" s="73"/>
      <c r="H76" s="73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7"/>
      <c r="AD76" s="48"/>
      <c r="AE76" s="48"/>
      <c r="AF76" s="48"/>
      <c r="AG76" s="49"/>
      <c r="AH76" s="49"/>
      <c r="AI76" s="49"/>
      <c r="AJ76" s="49"/>
      <c r="AK76" s="49"/>
      <c r="AL76" s="49"/>
      <c r="AM76" s="49"/>
      <c r="AN76" s="49"/>
      <c r="AO76" s="49"/>
      <c r="AP76" s="49"/>
      <c r="AQ76" s="49"/>
      <c r="AR76" s="49"/>
      <c r="AS76" s="54">
        <v>834308</v>
      </c>
      <c r="AT76" s="54"/>
      <c r="AU76" s="54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6"/>
      <c r="BL76" s="46"/>
      <c r="BM76" s="54">
        <v>348610</v>
      </c>
      <c r="BN76" s="54"/>
      <c r="BO76" s="54"/>
      <c r="BP76" s="37"/>
      <c r="BQ76" s="37"/>
      <c r="BR76" s="37"/>
      <c r="BS76" s="37"/>
      <c r="BT76" s="37"/>
      <c r="BU76" s="37"/>
      <c r="BV76" s="37"/>
      <c r="BW76" s="37"/>
      <c r="BX76" s="37"/>
      <c r="BY76" s="37"/>
      <c r="BZ76" s="37"/>
      <c r="CA76" s="37"/>
      <c r="CB76" s="37"/>
      <c r="CC76" s="37"/>
      <c r="CD76" s="38"/>
      <c r="CE76" s="15">
        <f t="shared" si="20"/>
        <v>-485698</v>
      </c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</row>
    <row r="77" spans="1:100" s="14" customFormat="1" ht="23.25" customHeight="1" x14ac:dyDescent="0.2">
      <c r="A77" s="73" t="s">
        <v>6</v>
      </c>
      <c r="B77" s="73"/>
      <c r="C77" s="73"/>
      <c r="D77" s="73"/>
      <c r="E77" s="73"/>
      <c r="F77" s="73"/>
      <c r="G77" s="73"/>
      <c r="H77" s="73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7"/>
      <c r="AD77" s="48"/>
      <c r="AE77" s="48"/>
      <c r="AF77" s="48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54">
        <v>17000</v>
      </c>
      <c r="AT77" s="54"/>
      <c r="AU77" s="54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6"/>
      <c r="BL77" s="46"/>
      <c r="BM77" s="54">
        <v>0</v>
      </c>
      <c r="BN77" s="54"/>
      <c r="BO77" s="54"/>
      <c r="BP77" s="37"/>
      <c r="BQ77" s="37"/>
      <c r="BR77" s="37"/>
      <c r="BS77" s="37"/>
      <c r="BT77" s="37"/>
      <c r="BU77" s="37"/>
      <c r="BV77" s="37"/>
      <c r="BW77" s="37"/>
      <c r="BX77" s="37"/>
      <c r="BY77" s="37"/>
      <c r="BZ77" s="37"/>
      <c r="CA77" s="37"/>
      <c r="CB77" s="37"/>
      <c r="CC77" s="37"/>
      <c r="CD77" s="38"/>
      <c r="CE77" s="15">
        <f t="shared" si="20"/>
        <v>-17000</v>
      </c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</row>
    <row r="78" spans="1:100" s="14" customFormat="1" ht="19.5" customHeight="1" x14ac:dyDescent="0.2">
      <c r="A78" s="73" t="s">
        <v>7</v>
      </c>
      <c r="B78" s="73"/>
      <c r="C78" s="73"/>
      <c r="D78" s="73"/>
      <c r="E78" s="73"/>
      <c r="F78" s="73"/>
      <c r="G78" s="73"/>
      <c r="H78" s="73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7"/>
      <c r="AD78" s="48"/>
      <c r="AE78" s="48"/>
      <c r="AF78" s="48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54">
        <v>590000</v>
      </c>
      <c r="AT78" s="54"/>
      <c r="AU78" s="54"/>
      <c r="AV78" s="45"/>
      <c r="AW78" s="45"/>
      <c r="AX78" s="45"/>
      <c r="AY78" s="45"/>
      <c r="AZ78" s="45"/>
      <c r="BA78" s="45"/>
      <c r="BB78" s="45"/>
      <c r="BC78" s="45"/>
      <c r="BD78" s="45"/>
      <c r="BE78" s="45"/>
      <c r="BF78" s="45"/>
      <c r="BG78" s="45"/>
      <c r="BH78" s="45"/>
      <c r="BI78" s="45"/>
      <c r="BJ78" s="45"/>
      <c r="BK78" s="46"/>
      <c r="BL78" s="46"/>
      <c r="BM78" s="55">
        <v>57000</v>
      </c>
      <c r="BN78" s="55"/>
      <c r="BO78" s="55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21"/>
      <c r="CE78" s="15">
        <f t="shared" ref="CE78" si="22">BM78-AS78</f>
        <v>-533000</v>
      </c>
      <c r="CF78" s="11"/>
      <c r="CG78" s="11"/>
      <c r="CH78" s="11"/>
      <c r="CI78" s="11"/>
      <c r="CJ78" s="11"/>
      <c r="CK78" s="11"/>
      <c r="CL78" s="11"/>
      <c r="CM78" s="11"/>
      <c r="CN78" s="11"/>
      <c r="CO78" s="11"/>
      <c r="CP78" s="11"/>
      <c r="CQ78" s="11"/>
      <c r="CR78" s="11"/>
      <c r="CS78" s="11"/>
      <c r="CT78" s="11"/>
      <c r="CU78" s="11"/>
      <c r="CV78" s="11"/>
    </row>
    <row r="79" spans="1:100" s="14" customFormat="1" ht="19.5" customHeight="1" x14ac:dyDescent="0.2">
      <c r="A79" s="73" t="s">
        <v>65</v>
      </c>
      <c r="B79" s="73"/>
      <c r="C79" s="73"/>
      <c r="D79" s="73"/>
      <c r="E79" s="73"/>
      <c r="F79" s="73"/>
      <c r="G79" s="73"/>
      <c r="H79" s="73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7"/>
      <c r="AD79" s="48"/>
      <c r="AE79" s="48"/>
      <c r="AF79" s="48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  <c r="AR79" s="49"/>
      <c r="AS79" s="54"/>
      <c r="AT79" s="54"/>
      <c r="AU79" s="54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6"/>
      <c r="BL79" s="46"/>
      <c r="BM79" s="55"/>
      <c r="BN79" s="55"/>
      <c r="BO79" s="55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21"/>
      <c r="CE79" s="15">
        <f t="shared" si="20"/>
        <v>0</v>
      </c>
      <c r="CF79" s="11"/>
      <c r="CG79" s="11"/>
      <c r="CH79" s="11"/>
      <c r="CI79" s="11"/>
      <c r="CJ79" s="11"/>
      <c r="CK79" s="11"/>
      <c r="CL79" s="11"/>
      <c r="CM79" s="11"/>
      <c r="CN79" s="11"/>
      <c r="CO79" s="11"/>
      <c r="CP79" s="11"/>
      <c r="CQ79" s="11"/>
      <c r="CR79" s="11"/>
      <c r="CS79" s="11"/>
      <c r="CT79" s="11"/>
      <c r="CU79" s="11"/>
      <c r="CV79" s="11"/>
    </row>
    <row r="80" spans="1:100" s="14" customFormat="1" x14ac:dyDescent="0.2">
      <c r="A80" s="73" t="s">
        <v>0</v>
      </c>
      <c r="B80" s="73"/>
      <c r="C80" s="73"/>
      <c r="D80" s="73"/>
      <c r="E80" s="73"/>
      <c r="F80" s="73"/>
      <c r="G80" s="73"/>
      <c r="H80" s="73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7"/>
      <c r="AD80" s="48"/>
      <c r="AE80" s="48"/>
      <c r="AF80" s="48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54">
        <v>8478665</v>
      </c>
      <c r="AT80" s="54"/>
      <c r="AU80" s="54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6"/>
      <c r="BL80" s="46"/>
      <c r="BM80" s="55">
        <v>2932444.34</v>
      </c>
      <c r="BN80" s="55"/>
      <c r="BO80" s="55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21"/>
      <c r="CE80" s="15">
        <f t="shared" si="20"/>
        <v>-5546220.6600000001</v>
      </c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</row>
    <row r="81" spans="1:100" s="14" customFormat="1" x14ac:dyDescent="0.2">
      <c r="A81" s="73" t="s">
        <v>8</v>
      </c>
      <c r="B81" s="73"/>
      <c r="C81" s="73"/>
      <c r="D81" s="73"/>
      <c r="E81" s="73"/>
      <c r="F81" s="73"/>
      <c r="G81" s="73"/>
      <c r="H81" s="73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7"/>
      <c r="AD81" s="48"/>
      <c r="AE81" s="48"/>
      <c r="AF81" s="48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  <c r="AR81" s="49"/>
      <c r="AS81" s="54">
        <v>52418328.119999997</v>
      </c>
      <c r="AT81" s="54"/>
      <c r="AU81" s="54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6"/>
      <c r="BL81" s="46"/>
      <c r="BM81" s="55">
        <v>2992235.61</v>
      </c>
      <c r="BN81" s="55"/>
      <c r="BO81" s="55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21"/>
      <c r="CE81" s="15">
        <f t="shared" si="20"/>
        <v>-49426092.509999998</v>
      </c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</row>
    <row r="82" spans="1:100" s="14" customFormat="1" ht="13.15" customHeight="1" x14ac:dyDescent="0.2">
      <c r="A82" s="71" t="s">
        <v>70</v>
      </c>
      <c r="B82" s="71"/>
      <c r="C82" s="71"/>
      <c r="D82" s="71"/>
      <c r="E82" s="71"/>
      <c r="F82" s="71"/>
      <c r="G82" s="71"/>
      <c r="H82" s="71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7"/>
      <c r="AD82" s="48"/>
      <c r="AE82" s="48"/>
      <c r="AF82" s="48"/>
      <c r="AG82" s="49"/>
      <c r="AH82" s="49"/>
      <c r="AI82" s="49"/>
      <c r="AJ82" s="49"/>
      <c r="AK82" s="49"/>
      <c r="AL82" s="49"/>
      <c r="AM82" s="49"/>
      <c r="AN82" s="49"/>
      <c r="AO82" s="49"/>
      <c r="AP82" s="49"/>
      <c r="AQ82" s="49"/>
      <c r="AR82" s="49"/>
      <c r="AS82" s="54">
        <v>3430890.88</v>
      </c>
      <c r="AT82" s="54"/>
      <c r="AU82" s="54"/>
      <c r="AV82" s="45"/>
      <c r="AW82" s="45"/>
      <c r="AX82" s="45"/>
      <c r="AY82" s="45"/>
      <c r="AZ82" s="45"/>
      <c r="BA82" s="45"/>
      <c r="BB82" s="45"/>
      <c r="BC82" s="45"/>
      <c r="BD82" s="45"/>
      <c r="BE82" s="45"/>
      <c r="BF82" s="45"/>
      <c r="BG82" s="45"/>
      <c r="BH82" s="45"/>
      <c r="BI82" s="45"/>
      <c r="BJ82" s="45"/>
      <c r="BK82" s="46"/>
      <c r="BL82" s="46"/>
      <c r="BM82" s="55">
        <v>0</v>
      </c>
      <c r="BN82" s="55"/>
      <c r="BO82" s="55"/>
      <c r="BP82" s="28"/>
      <c r="BQ82" s="28"/>
      <c r="BR82" s="28"/>
      <c r="BS82" s="28"/>
      <c r="BT82" s="28"/>
      <c r="BU82" s="28"/>
      <c r="BV82" s="28"/>
      <c r="BW82" s="28"/>
      <c r="BX82" s="28"/>
      <c r="BY82" s="28"/>
      <c r="BZ82" s="28"/>
      <c r="CA82" s="28"/>
      <c r="CB82" s="28"/>
      <c r="CC82" s="28"/>
      <c r="CD82" s="30"/>
      <c r="CE82" s="27">
        <f t="shared" si="20"/>
        <v>-3430890.88</v>
      </c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</row>
    <row r="83" spans="1:100" s="14" customFormat="1" x14ac:dyDescent="0.2">
      <c r="A83" s="71" t="s">
        <v>9</v>
      </c>
      <c r="B83" s="71"/>
      <c r="C83" s="71"/>
      <c r="D83" s="71"/>
      <c r="E83" s="71"/>
      <c r="F83" s="71"/>
      <c r="G83" s="71"/>
      <c r="H83" s="71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7"/>
      <c r="AD83" s="48"/>
      <c r="AE83" s="48"/>
      <c r="AF83" s="48"/>
      <c r="AG83" s="49"/>
      <c r="AH83" s="49"/>
      <c r="AI83" s="49"/>
      <c r="AJ83" s="49"/>
      <c r="AK83" s="49"/>
      <c r="AL83" s="49"/>
      <c r="AM83" s="49"/>
      <c r="AN83" s="49"/>
      <c r="AO83" s="49"/>
      <c r="AP83" s="49"/>
      <c r="AQ83" s="49"/>
      <c r="AR83" s="49"/>
      <c r="AS83" s="54">
        <v>966000</v>
      </c>
      <c r="AT83" s="54"/>
      <c r="AU83" s="54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6"/>
      <c r="BL83" s="46"/>
      <c r="BM83" s="55">
        <v>148952.42000000001</v>
      </c>
      <c r="BN83" s="55"/>
      <c r="BO83" s="55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21"/>
      <c r="CE83" s="15">
        <f t="shared" ref="CE83:CE94" si="23">BM83-AS83</f>
        <v>-817047.58</v>
      </c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3"/>
      <c r="CV83" s="13"/>
    </row>
    <row r="84" spans="1:100" s="14" customFormat="1" x14ac:dyDescent="0.2">
      <c r="A84" s="71" t="s">
        <v>10</v>
      </c>
      <c r="B84" s="71"/>
      <c r="C84" s="71"/>
      <c r="D84" s="71"/>
      <c r="E84" s="71"/>
      <c r="F84" s="71"/>
      <c r="G84" s="71"/>
      <c r="H84" s="71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69"/>
      <c r="AD84" s="69"/>
      <c r="AE84" s="69"/>
      <c r="AF84" s="69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2">
        <v>2275174</v>
      </c>
      <c r="AT84" s="72"/>
      <c r="AU84" s="72"/>
      <c r="AV84" s="72"/>
      <c r="AW84" s="72"/>
      <c r="AX84" s="72"/>
      <c r="AY84" s="72"/>
      <c r="AZ84" s="72"/>
      <c r="BA84" s="72"/>
      <c r="BB84" s="72"/>
      <c r="BC84" s="72"/>
      <c r="BD84" s="72"/>
      <c r="BE84" s="72"/>
      <c r="BF84" s="72"/>
      <c r="BG84" s="72"/>
      <c r="BH84" s="72"/>
      <c r="BI84" s="72"/>
      <c r="BJ84" s="72"/>
      <c r="BK84" s="72"/>
      <c r="BL84" s="72"/>
      <c r="BM84" s="52">
        <v>506470.88</v>
      </c>
      <c r="BN84" s="52"/>
      <c r="BO84" s="52"/>
      <c r="BP84" s="52"/>
      <c r="BQ84" s="52"/>
      <c r="BR84" s="52"/>
      <c r="BS84" s="52"/>
      <c r="BT84" s="52"/>
      <c r="BU84" s="52"/>
      <c r="BV84" s="52"/>
      <c r="BW84" s="52"/>
      <c r="BX84" s="52"/>
      <c r="BY84" s="52"/>
      <c r="BZ84" s="52"/>
      <c r="CA84" s="52"/>
      <c r="CB84" s="52"/>
      <c r="CC84" s="52"/>
      <c r="CD84" s="52"/>
      <c r="CE84" s="18">
        <f t="shared" ref="CE84" si="24">BM84-AS84</f>
        <v>-1768703.12</v>
      </c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</row>
    <row r="85" spans="1:100" s="14" customFormat="1" x14ac:dyDescent="0.2">
      <c r="A85" s="71" t="s">
        <v>64</v>
      </c>
      <c r="B85" s="71"/>
      <c r="C85" s="71"/>
      <c r="D85" s="71"/>
      <c r="E85" s="71"/>
      <c r="F85" s="71"/>
      <c r="G85" s="71"/>
      <c r="H85" s="71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69"/>
      <c r="AD85" s="69"/>
      <c r="AE85" s="69"/>
      <c r="AF85" s="69"/>
      <c r="AG85" s="70"/>
      <c r="AH85" s="70"/>
      <c r="AI85" s="70"/>
      <c r="AJ85" s="70"/>
      <c r="AK85" s="70"/>
      <c r="AL85" s="70"/>
      <c r="AM85" s="70"/>
      <c r="AN85" s="70"/>
      <c r="AO85" s="70"/>
      <c r="AP85" s="70"/>
      <c r="AQ85" s="70"/>
      <c r="AR85" s="70"/>
      <c r="AS85" s="72">
        <v>8047000</v>
      </c>
      <c r="AT85" s="72"/>
      <c r="AU85" s="72"/>
      <c r="AV85" s="72"/>
      <c r="AW85" s="72"/>
      <c r="AX85" s="72"/>
      <c r="AY85" s="72"/>
      <c r="AZ85" s="72"/>
      <c r="BA85" s="72"/>
      <c r="BB85" s="72"/>
      <c r="BC85" s="72"/>
      <c r="BD85" s="72"/>
      <c r="BE85" s="72"/>
      <c r="BF85" s="72"/>
      <c r="BG85" s="72"/>
      <c r="BH85" s="72"/>
      <c r="BI85" s="72"/>
      <c r="BJ85" s="72"/>
      <c r="BK85" s="72"/>
      <c r="BL85" s="72"/>
      <c r="BM85" s="52">
        <v>0</v>
      </c>
      <c r="BN85" s="52"/>
      <c r="BO85" s="52"/>
      <c r="BP85" s="52"/>
      <c r="BQ85" s="52"/>
      <c r="BR85" s="52"/>
      <c r="BS85" s="52"/>
      <c r="BT85" s="52"/>
      <c r="BU85" s="52"/>
      <c r="BV85" s="52"/>
      <c r="BW85" s="52"/>
      <c r="BX85" s="52"/>
      <c r="BY85" s="52"/>
      <c r="BZ85" s="52"/>
      <c r="CA85" s="52"/>
      <c r="CB85" s="52"/>
      <c r="CC85" s="52"/>
      <c r="CD85" s="52"/>
      <c r="CE85" s="18">
        <f t="shared" si="23"/>
        <v>-8047000</v>
      </c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</row>
    <row r="86" spans="1:100" s="14" customFormat="1" ht="21.75" customHeight="1" x14ac:dyDescent="0.2">
      <c r="A86" s="71" t="s">
        <v>11</v>
      </c>
      <c r="B86" s="71"/>
      <c r="C86" s="71"/>
      <c r="D86" s="71"/>
      <c r="E86" s="71"/>
      <c r="F86" s="71"/>
      <c r="G86" s="71"/>
      <c r="H86" s="71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7"/>
      <c r="AD86" s="48"/>
      <c r="AE86" s="48"/>
      <c r="AF86" s="48"/>
      <c r="AG86" s="49"/>
      <c r="AH86" s="49"/>
      <c r="AI86" s="49"/>
      <c r="AJ86" s="49"/>
      <c r="AK86" s="49"/>
      <c r="AL86" s="49"/>
      <c r="AM86" s="49"/>
      <c r="AN86" s="49"/>
      <c r="AO86" s="49"/>
      <c r="AP86" s="49"/>
      <c r="AQ86" s="49"/>
      <c r="AR86" s="49"/>
      <c r="AS86" s="54">
        <v>120215583.79000001</v>
      </c>
      <c r="AT86" s="54"/>
      <c r="AU86" s="54"/>
      <c r="AV86" s="45"/>
      <c r="AW86" s="45"/>
      <c r="AX86" s="45"/>
      <c r="AY86" s="45"/>
      <c r="AZ86" s="45"/>
      <c r="BA86" s="45"/>
      <c r="BB86" s="45"/>
      <c r="BC86" s="45"/>
      <c r="BD86" s="45"/>
      <c r="BE86" s="45"/>
      <c r="BF86" s="45"/>
      <c r="BG86" s="45"/>
      <c r="BH86" s="45"/>
      <c r="BI86" s="45"/>
      <c r="BJ86" s="45"/>
      <c r="BK86" s="46"/>
      <c r="BL86" s="46"/>
      <c r="BM86" s="55">
        <v>21621240.98</v>
      </c>
      <c r="BN86" s="55"/>
      <c r="BO86" s="55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21"/>
      <c r="CE86" s="15">
        <f t="shared" si="23"/>
        <v>-98594342.810000002</v>
      </c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</row>
    <row r="87" spans="1:100" s="14" customFormat="1" ht="21.75" customHeight="1" x14ac:dyDescent="0.2">
      <c r="A87" s="71" t="s">
        <v>58</v>
      </c>
      <c r="B87" s="71"/>
      <c r="C87" s="71"/>
      <c r="D87" s="71"/>
      <c r="E87" s="71"/>
      <c r="F87" s="71"/>
      <c r="G87" s="71"/>
      <c r="H87" s="71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7"/>
      <c r="AD87" s="48"/>
      <c r="AE87" s="48"/>
      <c r="AF87" s="48"/>
      <c r="AG87" s="49"/>
      <c r="AH87" s="49"/>
      <c r="AI87" s="49"/>
      <c r="AJ87" s="49"/>
      <c r="AK87" s="49"/>
      <c r="AL87" s="49"/>
      <c r="AM87" s="49"/>
      <c r="AN87" s="49"/>
      <c r="AO87" s="49"/>
      <c r="AP87" s="49"/>
      <c r="AQ87" s="49"/>
      <c r="AR87" s="49"/>
      <c r="AS87" s="54">
        <v>16621331.710000001</v>
      </c>
      <c r="AT87" s="54"/>
      <c r="AU87" s="54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6"/>
      <c r="BL87" s="46"/>
      <c r="BM87" s="55">
        <v>5037662.99</v>
      </c>
      <c r="BN87" s="55"/>
      <c r="BO87" s="55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21"/>
      <c r="CE87" s="15">
        <f t="shared" ref="CE87" si="25">BM87-AS87</f>
        <v>-11583668.720000001</v>
      </c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</row>
    <row r="88" spans="1:100" s="14" customFormat="1" ht="21.75" customHeight="1" x14ac:dyDescent="0.2">
      <c r="A88" s="71" t="s">
        <v>59</v>
      </c>
      <c r="B88" s="71"/>
      <c r="C88" s="71"/>
      <c r="D88" s="71"/>
      <c r="E88" s="71"/>
      <c r="F88" s="71"/>
      <c r="G88" s="71"/>
      <c r="H88" s="71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7"/>
      <c r="AD88" s="48"/>
      <c r="AE88" s="48"/>
      <c r="AF88" s="48"/>
      <c r="AG88" s="49"/>
      <c r="AH88" s="49"/>
      <c r="AI88" s="49"/>
      <c r="AJ88" s="49"/>
      <c r="AK88" s="49"/>
      <c r="AL88" s="49"/>
      <c r="AM88" s="49"/>
      <c r="AN88" s="49"/>
      <c r="AO88" s="49"/>
      <c r="AP88" s="49"/>
      <c r="AQ88" s="49"/>
      <c r="AR88" s="49"/>
      <c r="AS88" s="54">
        <v>150000</v>
      </c>
      <c r="AT88" s="54"/>
      <c r="AU88" s="54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6"/>
      <c r="BL88" s="46"/>
      <c r="BM88" s="55">
        <v>51000</v>
      </c>
      <c r="BN88" s="55"/>
      <c r="BO88" s="55"/>
      <c r="BP88" s="16"/>
      <c r="BQ88" s="16"/>
      <c r="BR88" s="16"/>
      <c r="BS88" s="16"/>
      <c r="BT88" s="16"/>
      <c r="BU88" s="16"/>
      <c r="BV88" s="16"/>
      <c r="BW88" s="16"/>
      <c r="BX88" s="16"/>
      <c r="BY88" s="16"/>
      <c r="BZ88" s="16"/>
      <c r="CA88" s="16"/>
      <c r="CB88" s="16"/>
      <c r="CC88" s="16"/>
      <c r="CD88" s="21"/>
      <c r="CE88" s="15">
        <f t="shared" ref="CE88:CE89" si="26">BM88-AS88</f>
        <v>-99000</v>
      </c>
      <c r="CF88" s="12"/>
      <c r="CG88" s="12"/>
      <c r="CH88" s="12"/>
      <c r="CI88" s="12"/>
      <c r="CJ88" s="12"/>
      <c r="CK88" s="12"/>
      <c r="CL88" s="12"/>
      <c r="CM88" s="12"/>
      <c r="CN88" s="12"/>
      <c r="CO88" s="12"/>
      <c r="CP88" s="12"/>
      <c r="CQ88" s="12"/>
      <c r="CR88" s="12"/>
      <c r="CS88" s="12"/>
      <c r="CT88" s="12"/>
      <c r="CU88" s="12"/>
      <c r="CV88" s="12"/>
    </row>
    <row r="89" spans="1:100" s="14" customFormat="1" x14ac:dyDescent="0.2">
      <c r="A89" s="68" t="s">
        <v>66</v>
      </c>
      <c r="B89" s="68"/>
      <c r="C89" s="68"/>
      <c r="D89" s="68"/>
      <c r="E89" s="68"/>
      <c r="F89" s="68"/>
      <c r="G89" s="68"/>
      <c r="H89" s="68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7"/>
      <c r="AD89" s="48"/>
      <c r="AE89" s="48"/>
      <c r="AF89" s="48"/>
      <c r="AG89" s="49"/>
      <c r="AH89" s="49"/>
      <c r="AI89" s="49"/>
      <c r="AJ89" s="49"/>
      <c r="AK89" s="49"/>
      <c r="AL89" s="49"/>
      <c r="AM89" s="49"/>
      <c r="AN89" s="49"/>
      <c r="AO89" s="49"/>
      <c r="AP89" s="49"/>
      <c r="AQ89" s="49"/>
      <c r="AR89" s="49"/>
      <c r="AS89" s="54">
        <v>120000</v>
      </c>
      <c r="AT89" s="54"/>
      <c r="AU89" s="54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6"/>
      <c r="BL89" s="46"/>
      <c r="BM89" s="55">
        <v>120000</v>
      </c>
      <c r="BN89" s="55"/>
      <c r="BO89" s="55"/>
      <c r="BP89" s="16"/>
      <c r="BQ89" s="16"/>
      <c r="BR89" s="16"/>
      <c r="BS89" s="16"/>
      <c r="BT89" s="16"/>
      <c r="BU89" s="16"/>
      <c r="BV89" s="16"/>
      <c r="BW89" s="16"/>
      <c r="BX89" s="16"/>
      <c r="BY89" s="16"/>
      <c r="BZ89" s="16"/>
      <c r="CA89" s="16"/>
      <c r="CB89" s="16"/>
      <c r="CC89" s="16"/>
      <c r="CD89" s="21"/>
      <c r="CE89" s="15">
        <f t="shared" si="26"/>
        <v>0</v>
      </c>
      <c r="CF89" s="12"/>
      <c r="CG89" s="12"/>
      <c r="CH89" s="12"/>
      <c r="CI89" s="12"/>
      <c r="CJ89" s="12"/>
      <c r="CK89" s="12"/>
      <c r="CL89" s="12"/>
      <c r="CM89" s="12"/>
      <c r="CN89" s="12"/>
      <c r="CO89" s="12"/>
      <c r="CP89" s="12"/>
      <c r="CQ89" s="12"/>
      <c r="CR89" s="12"/>
      <c r="CS89" s="12"/>
      <c r="CT89" s="12"/>
      <c r="CU89" s="12"/>
      <c r="CV89" s="12"/>
    </row>
    <row r="90" spans="1:100" s="14" customFormat="1" x14ac:dyDescent="0.2">
      <c r="A90" s="68" t="s">
        <v>14</v>
      </c>
      <c r="B90" s="68"/>
      <c r="C90" s="68"/>
      <c r="D90" s="68"/>
      <c r="E90" s="68"/>
      <c r="F90" s="68"/>
      <c r="G90" s="68"/>
      <c r="H90" s="68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  <c r="AA90" s="44"/>
      <c r="AB90" s="44"/>
      <c r="AC90" s="47"/>
      <c r="AD90" s="48"/>
      <c r="AE90" s="48"/>
      <c r="AF90" s="48"/>
      <c r="AG90" s="49"/>
      <c r="AH90" s="49"/>
      <c r="AI90" s="49"/>
      <c r="AJ90" s="49"/>
      <c r="AK90" s="49"/>
      <c r="AL90" s="49"/>
      <c r="AM90" s="49"/>
      <c r="AN90" s="49"/>
      <c r="AO90" s="49"/>
      <c r="AP90" s="49"/>
      <c r="AQ90" s="49"/>
      <c r="AR90" s="49"/>
      <c r="AS90" s="54">
        <v>950000</v>
      </c>
      <c r="AT90" s="54"/>
      <c r="AU90" s="54"/>
      <c r="AV90" s="45"/>
      <c r="AW90" s="45"/>
      <c r="AX90" s="45"/>
      <c r="AY90" s="45"/>
      <c r="AZ90" s="45"/>
      <c r="BA90" s="45"/>
      <c r="BB90" s="45"/>
      <c r="BC90" s="45"/>
      <c r="BD90" s="45"/>
      <c r="BE90" s="45"/>
      <c r="BF90" s="45"/>
      <c r="BG90" s="45"/>
      <c r="BH90" s="45"/>
      <c r="BI90" s="45"/>
      <c r="BJ90" s="45"/>
      <c r="BK90" s="46"/>
      <c r="BL90" s="46"/>
      <c r="BM90" s="55">
        <v>574490</v>
      </c>
      <c r="BN90" s="55"/>
      <c r="BO90" s="55"/>
      <c r="BP90" s="16"/>
      <c r="BQ90" s="16"/>
      <c r="BR90" s="16"/>
      <c r="BS90" s="16"/>
      <c r="BT90" s="16"/>
      <c r="BU90" s="16"/>
      <c r="BV90" s="16"/>
      <c r="BW90" s="16"/>
      <c r="BX90" s="16"/>
      <c r="BY90" s="16"/>
      <c r="BZ90" s="16"/>
      <c r="CA90" s="16"/>
      <c r="CB90" s="16"/>
      <c r="CC90" s="16"/>
      <c r="CD90" s="21"/>
      <c r="CE90" s="15">
        <f t="shared" si="23"/>
        <v>-375510</v>
      </c>
      <c r="CF90" s="12"/>
      <c r="CG90" s="12"/>
      <c r="CH90" s="12"/>
      <c r="CI90" s="12"/>
      <c r="CJ90" s="12"/>
      <c r="CK90" s="12"/>
      <c r="CL90" s="12"/>
      <c r="CM90" s="12"/>
      <c r="CN90" s="12"/>
      <c r="CO90" s="12"/>
      <c r="CP90" s="12"/>
      <c r="CQ90" s="12"/>
      <c r="CR90" s="12"/>
      <c r="CS90" s="12"/>
      <c r="CT90" s="12"/>
      <c r="CU90" s="12"/>
      <c r="CV90" s="12"/>
    </row>
    <row r="91" spans="1:100" s="14" customFormat="1" x14ac:dyDescent="0.2">
      <c r="A91" s="68" t="s">
        <v>67</v>
      </c>
      <c r="B91" s="68"/>
      <c r="C91" s="68"/>
      <c r="D91" s="68"/>
      <c r="E91" s="68"/>
      <c r="F91" s="68"/>
      <c r="G91" s="68"/>
      <c r="H91" s="68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  <c r="AA91" s="44"/>
      <c r="AB91" s="44"/>
      <c r="AC91" s="47"/>
      <c r="AD91" s="48"/>
      <c r="AE91" s="48"/>
      <c r="AF91" s="48"/>
      <c r="AG91" s="49"/>
      <c r="AH91" s="49"/>
      <c r="AI91" s="49"/>
      <c r="AJ91" s="49"/>
      <c r="AK91" s="49"/>
      <c r="AL91" s="49"/>
      <c r="AM91" s="49"/>
      <c r="AN91" s="49"/>
      <c r="AO91" s="49"/>
      <c r="AP91" s="49"/>
      <c r="AQ91" s="49"/>
      <c r="AR91" s="49"/>
      <c r="AS91" s="54">
        <v>118853.91</v>
      </c>
      <c r="AT91" s="54"/>
      <c r="AU91" s="54"/>
      <c r="AV91" s="45"/>
      <c r="AW91" s="45"/>
      <c r="AX91" s="45"/>
      <c r="AY91" s="45"/>
      <c r="AZ91" s="45"/>
      <c r="BA91" s="45"/>
      <c r="BB91" s="45"/>
      <c r="BC91" s="45"/>
      <c r="BD91" s="45"/>
      <c r="BE91" s="45"/>
      <c r="BF91" s="45"/>
      <c r="BG91" s="45"/>
      <c r="BH91" s="45"/>
      <c r="BI91" s="45"/>
      <c r="BJ91" s="45"/>
      <c r="BK91" s="46"/>
      <c r="BL91" s="46"/>
      <c r="BM91" s="55">
        <v>0</v>
      </c>
      <c r="BN91" s="55"/>
      <c r="BO91" s="55"/>
      <c r="BP91" s="16"/>
      <c r="BQ91" s="16"/>
      <c r="BR91" s="16"/>
      <c r="BS91" s="16"/>
      <c r="BT91" s="16"/>
      <c r="BU91" s="16"/>
      <c r="BV91" s="16"/>
      <c r="BW91" s="16"/>
      <c r="BX91" s="16"/>
      <c r="BY91" s="16"/>
      <c r="BZ91" s="16"/>
      <c r="CA91" s="16"/>
      <c r="CB91" s="16"/>
      <c r="CC91" s="16"/>
      <c r="CD91" s="21"/>
      <c r="CE91" s="15">
        <f t="shared" ref="CE91" si="27">BM91-AS91</f>
        <v>-118853.91</v>
      </c>
      <c r="CF91" s="13"/>
      <c r="CG91" s="13"/>
      <c r="CH91" s="13"/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13"/>
      <c r="CT91" s="13"/>
      <c r="CU91" s="13"/>
      <c r="CV91" s="13"/>
    </row>
    <row r="92" spans="1:100" s="14" customFormat="1" x14ac:dyDescent="0.2">
      <c r="A92" s="68" t="s">
        <v>13</v>
      </c>
      <c r="B92" s="68"/>
      <c r="C92" s="68"/>
      <c r="D92" s="68"/>
      <c r="E92" s="68"/>
      <c r="F92" s="68"/>
      <c r="G92" s="68"/>
      <c r="H92" s="68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  <c r="AA92" s="44"/>
      <c r="AB92" s="44"/>
      <c r="AC92" s="47"/>
      <c r="AD92" s="48"/>
      <c r="AE92" s="48"/>
      <c r="AF92" s="48"/>
      <c r="AG92" s="49"/>
      <c r="AH92" s="49"/>
      <c r="AI92" s="49"/>
      <c r="AJ92" s="49"/>
      <c r="AK92" s="49"/>
      <c r="AL92" s="49"/>
      <c r="AM92" s="49"/>
      <c r="AN92" s="49"/>
      <c r="AO92" s="49"/>
      <c r="AP92" s="49"/>
      <c r="AQ92" s="49"/>
      <c r="AR92" s="49"/>
      <c r="AS92" s="54">
        <v>72000</v>
      </c>
      <c r="AT92" s="54"/>
      <c r="AU92" s="54"/>
      <c r="AV92" s="45"/>
      <c r="AW92" s="45"/>
      <c r="AX92" s="45"/>
      <c r="AY92" s="45"/>
      <c r="AZ92" s="45"/>
      <c r="BA92" s="45"/>
      <c r="BB92" s="45"/>
      <c r="BC92" s="45"/>
      <c r="BD92" s="45"/>
      <c r="BE92" s="45"/>
      <c r="BF92" s="45"/>
      <c r="BG92" s="45"/>
      <c r="BH92" s="45"/>
      <c r="BI92" s="45"/>
      <c r="BJ92" s="45"/>
      <c r="BK92" s="46"/>
      <c r="BL92" s="46"/>
      <c r="BM92" s="55">
        <v>36000</v>
      </c>
      <c r="BN92" s="55"/>
      <c r="BO92" s="55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21"/>
      <c r="CE92" s="15">
        <f t="shared" si="23"/>
        <v>-36000</v>
      </c>
      <c r="CF92" s="13"/>
      <c r="CG92" s="13"/>
      <c r="CH92" s="13"/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13"/>
      <c r="CT92" s="13"/>
      <c r="CU92" s="13"/>
      <c r="CV92" s="13"/>
    </row>
    <row r="93" spans="1:100" s="14" customFormat="1" x14ac:dyDescent="0.2">
      <c r="A93" s="68" t="s">
        <v>12</v>
      </c>
      <c r="B93" s="68"/>
      <c r="C93" s="68"/>
      <c r="D93" s="68"/>
      <c r="E93" s="68"/>
      <c r="F93" s="68"/>
      <c r="G93" s="68"/>
      <c r="H93" s="68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43"/>
      <c r="Y93" s="43"/>
      <c r="Z93" s="43"/>
      <c r="AA93" s="43"/>
      <c r="AB93" s="43"/>
      <c r="AC93" s="69"/>
      <c r="AD93" s="69"/>
      <c r="AE93" s="69"/>
      <c r="AF93" s="69"/>
      <c r="AG93" s="70"/>
      <c r="AH93" s="70"/>
      <c r="AI93" s="70"/>
      <c r="AJ93" s="70"/>
      <c r="AK93" s="70"/>
      <c r="AL93" s="70"/>
      <c r="AM93" s="70"/>
      <c r="AN93" s="70"/>
      <c r="AO93" s="70"/>
      <c r="AP93" s="70"/>
      <c r="AQ93" s="70"/>
      <c r="AR93" s="70"/>
      <c r="AS93" s="72">
        <v>170000</v>
      </c>
      <c r="AT93" s="72"/>
      <c r="AU93" s="72"/>
      <c r="AV93" s="72"/>
      <c r="AW93" s="72"/>
      <c r="AX93" s="72"/>
      <c r="AY93" s="72"/>
      <c r="AZ93" s="72"/>
      <c r="BA93" s="72"/>
      <c r="BB93" s="72"/>
      <c r="BC93" s="72"/>
      <c r="BD93" s="72"/>
      <c r="BE93" s="72"/>
      <c r="BF93" s="72"/>
      <c r="BG93" s="72"/>
      <c r="BH93" s="72"/>
      <c r="BI93" s="72"/>
      <c r="BJ93" s="72"/>
      <c r="BK93" s="72"/>
      <c r="BL93" s="72"/>
      <c r="BM93" s="52">
        <v>120000</v>
      </c>
      <c r="BN93" s="52"/>
      <c r="BO93" s="52"/>
      <c r="BP93" s="52"/>
      <c r="BQ93" s="52"/>
      <c r="BR93" s="52"/>
      <c r="BS93" s="52"/>
      <c r="BT93" s="52"/>
      <c r="BU93" s="52"/>
      <c r="BV93" s="52"/>
      <c r="BW93" s="52"/>
      <c r="BX93" s="52"/>
      <c r="BY93" s="52"/>
      <c r="BZ93" s="52"/>
      <c r="CA93" s="52"/>
      <c r="CB93" s="52"/>
      <c r="CC93" s="52"/>
      <c r="CD93" s="52"/>
      <c r="CE93" s="18">
        <f t="shared" si="23"/>
        <v>-50000</v>
      </c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</row>
    <row r="94" spans="1:100" s="14" customFormat="1" ht="12.75" customHeight="1" x14ac:dyDescent="0.2">
      <c r="A94" s="68" t="s">
        <v>48</v>
      </c>
      <c r="B94" s="68"/>
      <c r="C94" s="68"/>
      <c r="D94" s="68"/>
      <c r="E94" s="68"/>
      <c r="F94" s="68"/>
      <c r="G94" s="68"/>
      <c r="H94" s="68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7"/>
      <c r="AD94" s="48"/>
      <c r="AE94" s="48"/>
      <c r="AF94" s="48"/>
      <c r="AG94" s="49"/>
      <c r="AH94" s="49"/>
      <c r="AI94" s="49"/>
      <c r="AJ94" s="49"/>
      <c r="AK94" s="49"/>
      <c r="AL94" s="49"/>
      <c r="AM94" s="49"/>
      <c r="AN94" s="49"/>
      <c r="AO94" s="49"/>
      <c r="AP94" s="49"/>
      <c r="AQ94" s="49"/>
      <c r="AR94" s="49"/>
      <c r="AS94" s="54">
        <v>123000</v>
      </c>
      <c r="AT94" s="54"/>
      <c r="AU94" s="54"/>
      <c r="AV94" s="45"/>
      <c r="AW94" s="45"/>
      <c r="AX94" s="45"/>
      <c r="AY94" s="45"/>
      <c r="AZ94" s="45"/>
      <c r="BA94" s="45"/>
      <c r="BB94" s="45"/>
      <c r="BC94" s="45"/>
      <c r="BD94" s="45"/>
      <c r="BE94" s="45"/>
      <c r="BF94" s="45"/>
      <c r="BG94" s="45"/>
      <c r="BH94" s="45"/>
      <c r="BI94" s="45"/>
      <c r="BJ94" s="45"/>
      <c r="BK94" s="46"/>
      <c r="BL94" s="46"/>
      <c r="BM94" s="55">
        <v>123000</v>
      </c>
      <c r="BN94" s="55"/>
      <c r="BO94" s="55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21"/>
      <c r="CE94" s="15">
        <f t="shared" si="23"/>
        <v>0</v>
      </c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</row>
    <row r="95" spans="1:100" x14ac:dyDescent="0.2">
      <c r="A95" s="100"/>
      <c r="B95" s="100"/>
      <c r="C95" s="100"/>
      <c r="D95" s="100"/>
      <c r="E95" s="100"/>
      <c r="F95" s="100"/>
      <c r="G95" s="100"/>
      <c r="H95" s="100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  <c r="BA95" s="25"/>
      <c r="BB95" s="25"/>
      <c r="BC95" s="25"/>
      <c r="BD95" s="25"/>
      <c r="BE95" s="25"/>
      <c r="BF95" s="25"/>
      <c r="BG95" s="25"/>
      <c r="BH95" s="25"/>
      <c r="BI95" s="25"/>
      <c r="BJ95" s="25"/>
      <c r="BK95" s="25"/>
      <c r="BL95" s="25"/>
      <c r="BM95" s="25"/>
      <c r="BN95" s="25"/>
      <c r="BO95" s="25"/>
      <c r="BP95" s="25"/>
      <c r="BQ95" s="25"/>
      <c r="BR95" s="25"/>
      <c r="BS95" s="25"/>
      <c r="BT95" s="25"/>
      <c r="BU95" s="25"/>
      <c r="BV95" s="25"/>
      <c r="BW95" s="25"/>
      <c r="BX95" s="25"/>
      <c r="BY95" s="25"/>
      <c r="BZ95" s="25"/>
      <c r="CA95" s="25"/>
      <c r="CB95" s="25"/>
      <c r="CC95" s="25"/>
      <c r="CD95" s="25"/>
      <c r="CE95" s="25"/>
      <c r="CF95" s="24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</row>
    <row r="96" spans="1:100" x14ac:dyDescent="0.2">
      <c r="A96" s="100"/>
      <c r="B96" s="100"/>
      <c r="C96" s="100"/>
      <c r="D96" s="100"/>
      <c r="E96" s="100"/>
      <c r="F96" s="100"/>
      <c r="G96" s="100"/>
      <c r="H96" s="100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  <c r="BA96" s="25"/>
      <c r="BB96" s="25"/>
      <c r="BC96" s="25"/>
      <c r="BD96" s="25"/>
      <c r="BE96" s="25"/>
      <c r="BF96" s="25"/>
      <c r="BG96" s="25"/>
      <c r="BH96" s="25"/>
      <c r="BI96" s="25"/>
      <c r="BJ96" s="25"/>
      <c r="BK96" s="25"/>
      <c r="BL96" s="25"/>
      <c r="BM96" s="25"/>
      <c r="BN96" s="25"/>
      <c r="BO96" s="25"/>
      <c r="BP96" s="25"/>
      <c r="BQ96" s="25"/>
      <c r="BR96" s="25"/>
      <c r="BS96" s="25"/>
      <c r="BT96" s="25"/>
      <c r="BU96" s="25"/>
      <c r="BV96" s="25"/>
      <c r="BW96" s="25"/>
      <c r="BX96" s="25"/>
      <c r="BY96" s="25"/>
      <c r="BZ96" s="25"/>
      <c r="CA96" s="25"/>
      <c r="CB96" s="25"/>
      <c r="CC96" s="25"/>
      <c r="CD96" s="25"/>
      <c r="CE96" s="25"/>
    </row>
    <row r="97" spans="1:83" x14ac:dyDescent="0.2">
      <c r="A97" s="26"/>
      <c r="B97" s="26"/>
      <c r="C97" s="26"/>
      <c r="D97" s="26"/>
      <c r="E97" s="26"/>
      <c r="F97" s="26"/>
      <c r="G97" s="26"/>
      <c r="H97" s="26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  <c r="BA97" s="25"/>
      <c r="BB97" s="25"/>
      <c r="BC97" s="25"/>
      <c r="BD97" s="25"/>
      <c r="BE97" s="25"/>
      <c r="BF97" s="25"/>
      <c r="BG97" s="25"/>
      <c r="BH97" s="25"/>
      <c r="BI97" s="25"/>
      <c r="BJ97" s="25"/>
      <c r="BK97" s="25"/>
      <c r="BL97" s="25"/>
      <c r="BM97" s="25"/>
      <c r="BN97" s="25"/>
      <c r="BO97" s="25"/>
      <c r="BP97" s="25"/>
      <c r="BQ97" s="25"/>
      <c r="BR97" s="25"/>
      <c r="BS97" s="25"/>
      <c r="BT97" s="25"/>
      <c r="BU97" s="25"/>
      <c r="BV97" s="25"/>
      <c r="BW97" s="25"/>
      <c r="BX97" s="25"/>
      <c r="BY97" s="25"/>
      <c r="BZ97" s="25"/>
      <c r="CA97" s="25"/>
      <c r="CB97" s="25"/>
      <c r="CC97" s="25"/>
      <c r="CD97" s="25"/>
      <c r="CE97" s="25"/>
    </row>
  </sheetData>
  <mergeCells count="454">
    <mergeCell ref="CE52:CV52"/>
    <mergeCell ref="CE55:CV55"/>
    <mergeCell ref="A55:AB55"/>
    <mergeCell ref="AC55:AF55"/>
    <mergeCell ref="AG55:AR55"/>
    <mergeCell ref="AS55:BL55"/>
    <mergeCell ref="BM55:CD55"/>
    <mergeCell ref="A58:AB58"/>
    <mergeCell ref="A46:AB46"/>
    <mergeCell ref="A82:H82"/>
    <mergeCell ref="AS82:AU82"/>
    <mergeCell ref="BM82:BO82"/>
    <mergeCell ref="A52:AB52"/>
    <mergeCell ref="AC52:AF52"/>
    <mergeCell ref="AG52:AR52"/>
    <mergeCell ref="AS52:BL52"/>
    <mergeCell ref="BM52:CD52"/>
    <mergeCell ref="CE54:CV54"/>
    <mergeCell ref="BM75:CD75"/>
    <mergeCell ref="AS58:BJ58"/>
    <mergeCell ref="BM58:CC58"/>
    <mergeCell ref="AS66:BJ66"/>
    <mergeCell ref="BM66:CC66"/>
    <mergeCell ref="A65:AB65"/>
    <mergeCell ref="AG65:AR65"/>
    <mergeCell ref="AS65:BJ65"/>
    <mergeCell ref="BM65:CC65"/>
    <mergeCell ref="A63:AB63"/>
    <mergeCell ref="A75:AB75"/>
    <mergeCell ref="A56:AB56"/>
    <mergeCell ref="AC56:AF56"/>
    <mergeCell ref="AS75:BL75"/>
    <mergeCell ref="CE56:CV56"/>
    <mergeCell ref="BM62:CC62"/>
    <mergeCell ref="A48:AB48"/>
    <mergeCell ref="AG48:AR48"/>
    <mergeCell ref="AS48:BJ48"/>
    <mergeCell ref="BM48:CC48"/>
    <mergeCell ref="AG93:AR93"/>
    <mergeCell ref="AC54:AF54"/>
    <mergeCell ref="AG54:AR54"/>
    <mergeCell ref="AS54:BL54"/>
    <mergeCell ref="BM54:CD54"/>
    <mergeCell ref="BM93:CD93"/>
    <mergeCell ref="A87:H87"/>
    <mergeCell ref="A29:H29"/>
    <mergeCell ref="AS29:AU29"/>
    <mergeCell ref="BM29:BO29"/>
    <mergeCell ref="CE63:CV63"/>
    <mergeCell ref="CE62:CV62"/>
    <mergeCell ref="A59:AB59"/>
    <mergeCell ref="AG59:AR59"/>
    <mergeCell ref="AS59:BJ59"/>
    <mergeCell ref="BM59:CC59"/>
    <mergeCell ref="CE59:CV59"/>
    <mergeCell ref="A62:AB62"/>
    <mergeCell ref="A34:AB34"/>
    <mergeCell ref="AC34:AF34"/>
    <mergeCell ref="AG34:AR34"/>
    <mergeCell ref="AS34:BL34"/>
    <mergeCell ref="BM34:CD34"/>
    <mergeCell ref="CE34:CV34"/>
    <mergeCell ref="A53:AB53"/>
    <mergeCell ref="AC53:AF53"/>
    <mergeCell ref="AG53:AR53"/>
    <mergeCell ref="AS53:BL53"/>
    <mergeCell ref="BM53:CD53"/>
    <mergeCell ref="CE53:CV53"/>
    <mergeCell ref="A54:AB54"/>
    <mergeCell ref="A96:H96"/>
    <mergeCell ref="AS94:AU94"/>
    <mergeCell ref="BM94:BO94"/>
    <mergeCell ref="A95:H95"/>
    <mergeCell ref="A94:H94"/>
    <mergeCell ref="BM69:BO69"/>
    <mergeCell ref="A70:H70"/>
    <mergeCell ref="AS70:AU70"/>
    <mergeCell ref="BM70:BO70"/>
    <mergeCell ref="A79:H79"/>
    <mergeCell ref="AS79:AU79"/>
    <mergeCell ref="BM79:BO79"/>
    <mergeCell ref="A80:H80"/>
    <mergeCell ref="AS80:AU80"/>
    <mergeCell ref="BM80:BO80"/>
    <mergeCell ref="A92:H92"/>
    <mergeCell ref="AS92:AU92"/>
    <mergeCell ref="BM92:BO92"/>
    <mergeCell ref="A78:H78"/>
    <mergeCell ref="A93:H93"/>
    <mergeCell ref="AC93:AF93"/>
    <mergeCell ref="AS93:BL93"/>
    <mergeCell ref="AS78:AU78"/>
    <mergeCell ref="BM78:BO78"/>
    <mergeCell ref="B1:BM1"/>
    <mergeCell ref="A85:H85"/>
    <mergeCell ref="A86:H86"/>
    <mergeCell ref="AS67:AU67"/>
    <mergeCell ref="BM67:BO67"/>
    <mergeCell ref="A67:AB67"/>
    <mergeCell ref="A69:H69"/>
    <mergeCell ref="AS69:AU69"/>
    <mergeCell ref="AS51:BJ51"/>
    <mergeCell ref="BM51:CC51"/>
    <mergeCell ref="A68:AB68"/>
    <mergeCell ref="A71:H71"/>
    <mergeCell ref="AS71:AU71"/>
    <mergeCell ref="BM71:BO71"/>
    <mergeCell ref="BM77:BO77"/>
    <mergeCell ref="A72:H72"/>
    <mergeCell ref="AS86:AU86"/>
    <mergeCell ref="A77:H77"/>
    <mergeCell ref="AS77:AU77"/>
    <mergeCell ref="AS62:BJ62"/>
    <mergeCell ref="AS76:AU76"/>
    <mergeCell ref="A81:H81"/>
    <mergeCell ref="A66:AB66"/>
    <mergeCell ref="AG66:AR66"/>
    <mergeCell ref="BM63:CC63"/>
    <mergeCell ref="CE45:CV45"/>
    <mergeCell ref="A57:AB57"/>
    <mergeCell ref="AG57:AR57"/>
    <mergeCell ref="AS57:BJ57"/>
    <mergeCell ref="BM57:CC57"/>
    <mergeCell ref="CE57:CV57"/>
    <mergeCell ref="CE47:CV47"/>
    <mergeCell ref="A50:AB50"/>
    <mergeCell ref="AG50:AR50"/>
    <mergeCell ref="AS50:BJ50"/>
    <mergeCell ref="BM50:CC50"/>
    <mergeCell ref="CE50:CV50"/>
    <mergeCell ref="A47:AB47"/>
    <mergeCell ref="AG47:AR47"/>
    <mergeCell ref="AS47:BJ47"/>
    <mergeCell ref="BM47:CC47"/>
    <mergeCell ref="A51:AB51"/>
    <mergeCell ref="AG56:AR56"/>
    <mergeCell ref="AS56:BL56"/>
    <mergeCell ref="CE51:CV51"/>
    <mergeCell ref="AG46:AR46"/>
    <mergeCell ref="AG58:AR58"/>
    <mergeCell ref="CE58:CV58"/>
    <mergeCell ref="AS46:BJ46"/>
    <mergeCell ref="BM46:CC46"/>
    <mergeCell ref="CE46:CV46"/>
    <mergeCell ref="CE27:CV27"/>
    <mergeCell ref="A26:AB26"/>
    <mergeCell ref="AG26:AR26"/>
    <mergeCell ref="AS26:BJ26"/>
    <mergeCell ref="BM26:CC26"/>
    <mergeCell ref="CE26:CV26"/>
    <mergeCell ref="BM43:CC43"/>
    <mergeCell ref="A41:AB41"/>
    <mergeCell ref="AC41:AF41"/>
    <mergeCell ref="AG41:AR41"/>
    <mergeCell ref="AS41:BL41"/>
    <mergeCell ref="AS35:BL35"/>
    <mergeCell ref="BM35:CD35"/>
    <mergeCell ref="CE38:CV38"/>
    <mergeCell ref="CE35:CV35"/>
    <mergeCell ref="A31:AB31"/>
    <mergeCell ref="AC31:AF31"/>
    <mergeCell ref="AG31:AR31"/>
    <mergeCell ref="AS31:BL31"/>
    <mergeCell ref="AC33:AF33"/>
    <mergeCell ref="AG33:AR33"/>
    <mergeCell ref="AG51:AR51"/>
    <mergeCell ref="A28:AB28"/>
    <mergeCell ref="AG28:AR28"/>
    <mergeCell ref="AS28:BJ28"/>
    <mergeCell ref="BM28:CC28"/>
    <mergeCell ref="CE28:CV28"/>
    <mergeCell ref="A27:AB27"/>
    <mergeCell ref="AC27:AF27"/>
    <mergeCell ref="AG27:AR27"/>
    <mergeCell ref="AS27:BL27"/>
    <mergeCell ref="BM27:CD27"/>
    <mergeCell ref="BM36:CD36"/>
    <mergeCell ref="CE36:CV36"/>
    <mergeCell ref="A37:AB37"/>
    <mergeCell ref="AS39:BL39"/>
    <mergeCell ref="BM39:CD39"/>
    <mergeCell ref="CE39:CV39"/>
    <mergeCell ref="AG42:AR42"/>
    <mergeCell ref="AS44:BJ44"/>
    <mergeCell ref="BM44:CC44"/>
    <mergeCell ref="CE44:CV44"/>
    <mergeCell ref="A43:AB43"/>
    <mergeCell ref="AG43:AR43"/>
    <mergeCell ref="AS43:BJ43"/>
    <mergeCell ref="A24:AB24"/>
    <mergeCell ref="AC24:AF24"/>
    <mergeCell ref="AG24:AR24"/>
    <mergeCell ref="AS24:BL24"/>
    <mergeCell ref="BM24:CD24"/>
    <mergeCell ref="CE24:CV24"/>
    <mergeCell ref="A25:AB25"/>
    <mergeCell ref="AG25:AR25"/>
    <mergeCell ref="AS25:BJ25"/>
    <mergeCell ref="BM25:CC25"/>
    <mergeCell ref="CE25:CV25"/>
    <mergeCell ref="A22:AB22"/>
    <mergeCell ref="AC22:AF22"/>
    <mergeCell ref="AG22:AR22"/>
    <mergeCell ref="AS22:BL22"/>
    <mergeCell ref="BM22:CD22"/>
    <mergeCell ref="CE22:CV22"/>
    <mergeCell ref="A23:AB23"/>
    <mergeCell ref="AC23:AF23"/>
    <mergeCell ref="AG23:AR23"/>
    <mergeCell ref="AS23:BL23"/>
    <mergeCell ref="BM23:CD23"/>
    <mergeCell ref="CE23:CV23"/>
    <mergeCell ref="A20:AB20"/>
    <mergeCell ref="AC20:AF20"/>
    <mergeCell ref="AG20:AR20"/>
    <mergeCell ref="AS20:BL20"/>
    <mergeCell ref="BM20:CD20"/>
    <mergeCell ref="CE20:CV20"/>
    <mergeCell ref="A21:AB21"/>
    <mergeCell ref="AC21:AF21"/>
    <mergeCell ref="AG21:AR21"/>
    <mergeCell ref="AS21:BL21"/>
    <mergeCell ref="BM21:CD21"/>
    <mergeCell ref="CE21:CV21"/>
    <mergeCell ref="AG18:AR18"/>
    <mergeCell ref="AS18:BL18"/>
    <mergeCell ref="BM18:CD18"/>
    <mergeCell ref="CE18:CV18"/>
    <mergeCell ref="A19:AB19"/>
    <mergeCell ref="AC19:AF19"/>
    <mergeCell ref="AG19:AR19"/>
    <mergeCell ref="AS19:BL19"/>
    <mergeCell ref="BM19:CD19"/>
    <mergeCell ref="CE19:CV19"/>
    <mergeCell ref="A18:AB18"/>
    <mergeCell ref="AC18:AF18"/>
    <mergeCell ref="A11:AB11"/>
    <mergeCell ref="AC11:AF11"/>
    <mergeCell ref="AG11:AR11"/>
    <mergeCell ref="AS11:BL11"/>
    <mergeCell ref="BM11:CD11"/>
    <mergeCell ref="CE11:CV11"/>
    <mergeCell ref="A15:AB15"/>
    <mergeCell ref="AC15:AF15"/>
    <mergeCell ref="AG15:AR15"/>
    <mergeCell ref="AS15:BL15"/>
    <mergeCell ref="BM15:CD15"/>
    <mergeCell ref="CE15:CV15"/>
    <mergeCell ref="A12:AB12"/>
    <mergeCell ref="AC12:AF12"/>
    <mergeCell ref="AG12:AR12"/>
    <mergeCell ref="AS12:BL12"/>
    <mergeCell ref="BM12:CD12"/>
    <mergeCell ref="CE12:CV12"/>
    <mergeCell ref="A13:AB13"/>
    <mergeCell ref="AC13:AF13"/>
    <mergeCell ref="AG13:AR13"/>
    <mergeCell ref="AS13:BL13"/>
    <mergeCell ref="BM13:CD13"/>
    <mergeCell ref="CE13:CV13"/>
    <mergeCell ref="A9:AB9"/>
    <mergeCell ref="AC9:AF9"/>
    <mergeCell ref="AG9:AR9"/>
    <mergeCell ref="AS9:BL9"/>
    <mergeCell ref="BM9:CD9"/>
    <mergeCell ref="CE9:CV9"/>
    <mergeCell ref="A10:AB10"/>
    <mergeCell ref="AC10:AF10"/>
    <mergeCell ref="AG10:AR10"/>
    <mergeCell ref="AS10:BL10"/>
    <mergeCell ref="BM10:CD10"/>
    <mergeCell ref="CE10:CV10"/>
    <mergeCell ref="A7:AB7"/>
    <mergeCell ref="AC7:AF7"/>
    <mergeCell ref="AG7:AR7"/>
    <mergeCell ref="AS7:BL7"/>
    <mergeCell ref="BM7:CD7"/>
    <mergeCell ref="CE7:CV7"/>
    <mergeCell ref="A8:AB8"/>
    <mergeCell ref="AC8:AF8"/>
    <mergeCell ref="AG8:AR8"/>
    <mergeCell ref="AS8:BL8"/>
    <mergeCell ref="BM8:CD8"/>
    <mergeCell ref="CE8:CV8"/>
    <mergeCell ref="A5:AB5"/>
    <mergeCell ref="AC5:AF5"/>
    <mergeCell ref="AG5:AR5"/>
    <mergeCell ref="AS5:BL5"/>
    <mergeCell ref="BM5:CD5"/>
    <mergeCell ref="CE5:CV5"/>
    <mergeCell ref="A6:AB6"/>
    <mergeCell ref="AC6:AF6"/>
    <mergeCell ref="AG6:AR6"/>
    <mergeCell ref="AS6:BL6"/>
    <mergeCell ref="BM6:CD6"/>
    <mergeCell ref="CE6:CV6"/>
    <mergeCell ref="A3:AB3"/>
    <mergeCell ref="AC3:AF3"/>
    <mergeCell ref="AG3:AR3"/>
    <mergeCell ref="AS3:BL3"/>
    <mergeCell ref="BM3:CD3"/>
    <mergeCell ref="CE3:CV3"/>
    <mergeCell ref="A4:AB4"/>
    <mergeCell ref="AC4:AF4"/>
    <mergeCell ref="AG4:AR4"/>
    <mergeCell ref="AS4:BL4"/>
    <mergeCell ref="BM4:CD4"/>
    <mergeCell ref="CE4:CV4"/>
    <mergeCell ref="CE66:CV66"/>
    <mergeCell ref="A30:H30"/>
    <mergeCell ref="AS30:AU30"/>
    <mergeCell ref="BM30:BO30"/>
    <mergeCell ref="AS42:BL42"/>
    <mergeCell ref="BM42:CD42"/>
    <mergeCell ref="CE42:CV42"/>
    <mergeCell ref="A40:AB40"/>
    <mergeCell ref="AC40:AF40"/>
    <mergeCell ref="AG40:AR40"/>
    <mergeCell ref="BM56:CD56"/>
    <mergeCell ref="CE43:CV43"/>
    <mergeCell ref="A45:AB45"/>
    <mergeCell ref="AC45:AF45"/>
    <mergeCell ref="AG45:AR45"/>
    <mergeCell ref="AS45:BL45"/>
    <mergeCell ref="BM45:CD45"/>
    <mergeCell ref="BM64:CC64"/>
    <mergeCell ref="A39:AB39"/>
    <mergeCell ref="AC39:AF39"/>
    <mergeCell ref="AG39:AR39"/>
    <mergeCell ref="AS40:BL40"/>
    <mergeCell ref="BM40:CD40"/>
    <mergeCell ref="CE40:CV40"/>
    <mergeCell ref="AS68:AU68"/>
    <mergeCell ref="A83:H83"/>
    <mergeCell ref="A84:H84"/>
    <mergeCell ref="AC84:AF84"/>
    <mergeCell ref="AG62:AR62"/>
    <mergeCell ref="A64:AB64"/>
    <mergeCell ref="AG64:AR64"/>
    <mergeCell ref="AS64:BJ64"/>
    <mergeCell ref="AG84:AR84"/>
    <mergeCell ref="AS84:BL84"/>
    <mergeCell ref="A73:H73"/>
    <mergeCell ref="AS73:AU73"/>
    <mergeCell ref="AG63:AR63"/>
    <mergeCell ref="AS63:BJ63"/>
    <mergeCell ref="A76:H76"/>
    <mergeCell ref="BM84:CD84"/>
    <mergeCell ref="AS83:AU83"/>
    <mergeCell ref="BM83:BO83"/>
    <mergeCell ref="A74:AB74"/>
    <mergeCell ref="AC74:AF74"/>
    <mergeCell ref="AG74:AR74"/>
    <mergeCell ref="AS74:BL74"/>
    <mergeCell ref="BM74:CD74"/>
    <mergeCell ref="BM76:BO76"/>
    <mergeCell ref="AC75:AF75"/>
    <mergeCell ref="AG75:AR75"/>
    <mergeCell ref="BM68:BO68"/>
    <mergeCell ref="A91:H91"/>
    <mergeCell ref="AS91:AU91"/>
    <mergeCell ref="BM91:BO91"/>
    <mergeCell ref="AS90:AU90"/>
    <mergeCell ref="BM90:BO90"/>
    <mergeCell ref="AC85:AF85"/>
    <mergeCell ref="AG85:AR85"/>
    <mergeCell ref="A90:H90"/>
    <mergeCell ref="BM86:BO86"/>
    <mergeCell ref="AS87:AU87"/>
    <mergeCell ref="BM87:BO87"/>
    <mergeCell ref="A88:H88"/>
    <mergeCell ref="AS88:AU88"/>
    <mergeCell ref="BM88:BO88"/>
    <mergeCell ref="AS85:BL85"/>
    <mergeCell ref="BM85:CD85"/>
    <mergeCell ref="A89:H89"/>
    <mergeCell ref="AS89:AU89"/>
    <mergeCell ref="BM89:BO89"/>
    <mergeCell ref="AS81:AU81"/>
    <mergeCell ref="BM81:BO81"/>
    <mergeCell ref="AS72:AU72"/>
    <mergeCell ref="BM72:BO72"/>
    <mergeCell ref="A14:AB14"/>
    <mergeCell ref="AC14:AF14"/>
    <mergeCell ref="AG14:AR14"/>
    <mergeCell ref="AS14:BL14"/>
    <mergeCell ref="BM14:CD14"/>
    <mergeCell ref="CE14:CV14"/>
    <mergeCell ref="A32:AB32"/>
    <mergeCell ref="AC32:AF32"/>
    <mergeCell ref="AG32:AR32"/>
    <mergeCell ref="AS32:BL32"/>
    <mergeCell ref="BM32:CD32"/>
    <mergeCell ref="CE32:CV32"/>
    <mergeCell ref="A16:AB16"/>
    <mergeCell ref="AC16:AF16"/>
    <mergeCell ref="AG16:AR16"/>
    <mergeCell ref="AS16:BL16"/>
    <mergeCell ref="BM16:CD16"/>
    <mergeCell ref="CE16:CV16"/>
    <mergeCell ref="A17:AB17"/>
    <mergeCell ref="AC17:AF17"/>
    <mergeCell ref="AG17:AR17"/>
    <mergeCell ref="AS17:BL17"/>
    <mergeCell ref="BM17:CD17"/>
    <mergeCell ref="CE17:CV17"/>
    <mergeCell ref="BM31:CD31"/>
    <mergeCell ref="CE31:CV31"/>
    <mergeCell ref="A60:AB60"/>
    <mergeCell ref="AG60:AR60"/>
    <mergeCell ref="AS60:BJ60"/>
    <mergeCell ref="BM60:CC60"/>
    <mergeCell ref="CE60:CV60"/>
    <mergeCell ref="A61:AB61"/>
    <mergeCell ref="AG61:AR61"/>
    <mergeCell ref="AS61:BJ61"/>
    <mergeCell ref="BM61:CC61"/>
    <mergeCell ref="CE61:CV61"/>
    <mergeCell ref="A38:AB38"/>
    <mergeCell ref="AC38:AF38"/>
    <mergeCell ref="AG38:AR38"/>
    <mergeCell ref="AS38:BL38"/>
    <mergeCell ref="BM38:CD38"/>
    <mergeCell ref="A33:AB33"/>
    <mergeCell ref="A36:AB36"/>
    <mergeCell ref="AC36:AF36"/>
    <mergeCell ref="AG36:AR36"/>
    <mergeCell ref="AS36:BL36"/>
    <mergeCell ref="A42:AB42"/>
    <mergeCell ref="AC42:AF42"/>
    <mergeCell ref="AS33:BL33"/>
    <mergeCell ref="BM33:CD33"/>
    <mergeCell ref="CE33:CV33"/>
    <mergeCell ref="AG44:AR44"/>
    <mergeCell ref="BM73:BO73"/>
    <mergeCell ref="CE48:CV48"/>
    <mergeCell ref="CE65:CV65"/>
    <mergeCell ref="A35:AB35"/>
    <mergeCell ref="AC35:AF35"/>
    <mergeCell ref="AG35:AR35"/>
    <mergeCell ref="CE64:CV64"/>
    <mergeCell ref="BM41:CD41"/>
    <mergeCell ref="CE41:CV41"/>
    <mergeCell ref="A44:AB44"/>
    <mergeCell ref="A49:AB49"/>
    <mergeCell ref="AG49:AR49"/>
    <mergeCell ref="AS49:BJ49"/>
    <mergeCell ref="BM49:CC49"/>
    <mergeCell ref="CE49:CV49"/>
    <mergeCell ref="AC37:AF37"/>
    <mergeCell ref="AG37:AR37"/>
    <mergeCell ref="AS37:BL37"/>
    <mergeCell ref="BM37:CD37"/>
    <mergeCell ref="CE37:CV37"/>
  </mergeCells>
  <pageMargins left="0.7" right="0.7" top="0.75" bottom="0.75" header="0.3" footer="0.3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Prof-RomanovaAA</dc:creator>
  <cp:lastModifiedBy>LOV</cp:lastModifiedBy>
  <cp:lastPrinted>2025-07-16T03:20:12Z</cp:lastPrinted>
  <dcterms:created xsi:type="dcterms:W3CDTF">2007-09-26T10:24:08Z</dcterms:created>
  <dcterms:modified xsi:type="dcterms:W3CDTF">2025-07-16T03:21:55Z</dcterms:modified>
</cp:coreProperties>
</file>