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V\Desktop\Мои документы\Отчеты\2025\1. Ежеквартальные  мои 2025\Квартальный для сайта 2025\"/>
    </mc:Choice>
  </mc:AlternateContent>
  <bookViews>
    <workbookView xWindow="240" yWindow="150" windowWidth="12240" windowHeight="9180"/>
  </bookViews>
  <sheets>
    <sheet name="Приложение 9 " sheetId="19" r:id="rId1"/>
    <sheet name="Приложение 10" sheetId="18" r:id="rId2"/>
  </sheets>
  <definedNames>
    <definedName name="_xlnm.Print_Area" localSheetId="1">'Приложение 10'!$A$1:$M$19</definedName>
    <definedName name="_xlnm.Print_Area" localSheetId="0">'Приложение 9 '!$A$1:$V$19</definedName>
  </definedNames>
  <calcPr calcId="152511"/>
</workbook>
</file>

<file path=xl/calcChain.xml><?xml version="1.0" encoding="utf-8"?>
<calcChain xmlns="http://schemas.openxmlformats.org/spreadsheetml/2006/main">
  <c r="D18" i="18" l="1"/>
  <c r="D16" i="18"/>
  <c r="D15" i="18" l="1"/>
  <c r="I18" i="18" l="1"/>
  <c r="I17" i="18"/>
  <c r="I16" i="18"/>
  <c r="I15" i="18"/>
  <c r="G15" i="18" l="1"/>
  <c r="G16" i="18"/>
  <c r="G18" i="18"/>
  <c r="V12" i="19" l="1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E11" i="18" l="1"/>
  <c r="J13" i="18" l="1"/>
  <c r="I13" i="18" l="1"/>
  <c r="E8" i="18" l="1"/>
  <c r="F8" i="18"/>
  <c r="G8" i="18"/>
  <c r="H8" i="18"/>
  <c r="I8" i="18"/>
  <c r="J8" i="18"/>
  <c r="K8" i="18"/>
  <c r="L8" i="18"/>
  <c r="M8" i="18"/>
  <c r="E9" i="18"/>
  <c r="F9" i="18"/>
  <c r="G9" i="18"/>
  <c r="H9" i="18"/>
  <c r="I9" i="18"/>
  <c r="J9" i="18"/>
  <c r="K9" i="18"/>
  <c r="L9" i="18"/>
  <c r="M9" i="18"/>
  <c r="E10" i="18"/>
  <c r="F10" i="18"/>
  <c r="G10" i="18"/>
  <c r="H10" i="18"/>
  <c r="I10" i="18"/>
  <c r="J10" i="18"/>
  <c r="K10" i="18"/>
  <c r="L10" i="18"/>
  <c r="M10" i="18"/>
  <c r="F11" i="18"/>
  <c r="G11" i="18"/>
  <c r="H11" i="18"/>
  <c r="I11" i="18"/>
  <c r="J11" i="18"/>
  <c r="K11" i="18"/>
  <c r="L11" i="18"/>
  <c r="M11" i="18"/>
  <c r="E12" i="18"/>
  <c r="F12" i="18"/>
  <c r="G12" i="18"/>
  <c r="H12" i="18"/>
  <c r="I12" i="18"/>
  <c r="J12" i="18"/>
  <c r="K12" i="18"/>
  <c r="L12" i="18"/>
  <c r="M12" i="18"/>
  <c r="G6" i="18" l="1"/>
  <c r="F6" i="18"/>
  <c r="J6" i="18"/>
  <c r="H6" i="18"/>
  <c r="E6" i="18"/>
  <c r="M6" i="18"/>
  <c r="L6" i="18"/>
  <c r="I6" i="18"/>
  <c r="K6" i="18"/>
  <c r="D9" i="18"/>
  <c r="D10" i="18"/>
  <c r="D11" i="18"/>
  <c r="D12" i="18"/>
  <c r="K13" i="18" l="1"/>
  <c r="L13" i="18"/>
  <c r="M13" i="18"/>
  <c r="E13" i="18"/>
  <c r="F13" i="18"/>
  <c r="G13" i="18"/>
  <c r="H13" i="18"/>
  <c r="D13" i="18"/>
  <c r="V11" i="19" l="1"/>
  <c r="V9" i="19" s="1"/>
  <c r="U11" i="19"/>
  <c r="U9" i="19" s="1"/>
  <c r="I11" i="19" l="1"/>
  <c r="I9" i="19" s="1"/>
  <c r="J11" i="19"/>
  <c r="J9" i="19" s="1"/>
  <c r="K11" i="19"/>
  <c r="K9" i="19" s="1"/>
  <c r="L11" i="19"/>
  <c r="L9" i="19" s="1"/>
  <c r="M11" i="19"/>
  <c r="M9" i="19" s="1"/>
  <c r="N11" i="19"/>
  <c r="N9" i="19" s="1"/>
  <c r="O11" i="19"/>
  <c r="O9" i="19" s="1"/>
  <c r="P11" i="19"/>
  <c r="P9" i="19" s="1"/>
  <c r="Q11" i="19"/>
  <c r="Q9" i="19" s="1"/>
  <c r="R11" i="19"/>
  <c r="R9" i="19" s="1"/>
  <c r="S11" i="19"/>
  <c r="S9" i="19" s="1"/>
  <c r="T11" i="19"/>
  <c r="T9" i="19" s="1"/>
  <c r="H11" i="19"/>
  <c r="H9" i="19" s="1"/>
  <c r="D8" i="18"/>
  <c r="D6" i="18" l="1"/>
</calcChain>
</file>

<file path=xl/sharedStrings.xml><?xml version="1.0" encoding="utf-8"?>
<sst xmlns="http://schemas.openxmlformats.org/spreadsheetml/2006/main" count="98" uniqueCount="58">
  <si>
    <t>Наименование  программы, подпрограммы</t>
  </si>
  <si>
    <t>ГРБС</t>
  </si>
  <si>
    <t>ЦСР</t>
  </si>
  <si>
    <t>ВР</t>
  </si>
  <si>
    <t>КОСГУ</t>
  </si>
  <si>
    <t>Статус (государственная программа, подпрограмма)</t>
  </si>
  <si>
    <t>Наименование ГРБС</t>
  </si>
  <si>
    <t xml:space="preserve">Рз
Пр
</t>
  </si>
  <si>
    <t>всего расходные обязательства по программе</t>
  </si>
  <si>
    <t>Х</t>
  </si>
  <si>
    <t>в том числе по ГРБС:</t>
  </si>
  <si>
    <t>всего расходные обязательства по подпрограмме</t>
  </si>
  <si>
    <t>Статус</t>
  </si>
  <si>
    <t xml:space="preserve">Всего   </t>
  </si>
  <si>
    <t xml:space="preserve">в том числе:             </t>
  </si>
  <si>
    <t xml:space="preserve">краевой бюджет           </t>
  </si>
  <si>
    <t>юридические лица</t>
  </si>
  <si>
    <t xml:space="preserve">              </t>
  </si>
  <si>
    <t xml:space="preserve">                                                         </t>
  </si>
  <si>
    <t xml:space="preserve">внебюджетные  источники                 </t>
  </si>
  <si>
    <t xml:space="preserve">федеральный бюджет    </t>
  </si>
  <si>
    <t xml:space="preserve">Подпрограмма 1 </t>
  </si>
  <si>
    <t>Подпрограмма 1</t>
  </si>
  <si>
    <t>Муниципальная  программа</t>
  </si>
  <si>
    <t>Администрация города Иланский Иланского района</t>
  </si>
  <si>
    <t>Наименование муниципальной программы, подпрограммы муниципальной  программы</t>
  </si>
  <si>
    <t xml:space="preserve">Муниципальная программа
</t>
  </si>
  <si>
    <t xml:space="preserve">бюджет города Иланский  </t>
  </si>
  <si>
    <t xml:space="preserve">Код бюджетной  классификации </t>
  </si>
  <si>
    <t>Источники финансирования</t>
  </si>
  <si>
    <t>план</t>
  </si>
  <si>
    <t>факт</t>
  </si>
  <si>
    <t>январь-март</t>
  </si>
  <si>
    <t>январь-июнь</t>
  </si>
  <si>
    <t>январь-сентябрь</t>
  </si>
  <si>
    <t>значение на конец года</t>
  </si>
  <si>
    <t>Приложение № 10
к  Порядку принятия решений о разработке муниципальных программ города Иланский, их формировании и реализации                                                              тыс.руб</t>
  </si>
  <si>
    <t xml:space="preserve">Расходы  январь-март
</t>
  </si>
  <si>
    <t xml:space="preserve">Расходы  январь-июнь
</t>
  </si>
  <si>
    <t>Расходы  январь-сентябрь</t>
  </si>
  <si>
    <t>Расходы  январь-декабрь</t>
  </si>
  <si>
    <t>Приложение № 9
к Порядку принятия решений о разработке муниципальных  программ города Иланский, их формировании и реализации                                                                                                   тыс.руб</t>
  </si>
  <si>
    <t>«Формирование комфортной городской среды города Иланский»</t>
  </si>
  <si>
    <t>"Реализация проектов по формированию современной городской среды в городе Иланский "</t>
  </si>
  <si>
    <t>0503</t>
  </si>
  <si>
    <t>098</t>
  </si>
  <si>
    <t>Реализация программы формирование современной городской среды</t>
  </si>
  <si>
    <t>2025 год</t>
  </si>
  <si>
    <t>2025 отчетный год</t>
  </si>
  <si>
    <t>Авторский надзор за реализацией проекта победителя Всероссийского конкурса лучших проектов создания комфортной городской среды за  счет средств местно</t>
  </si>
  <si>
    <t>0311924980</t>
  </si>
  <si>
    <t>Технический надзор и строительный контроль за реализацией проекта победителя Всероссийского конкурса лучших проектов создания комфортной городской сре</t>
  </si>
  <si>
    <t>0311924990</t>
  </si>
  <si>
    <t>Создание комфортной городской среды в малых городах и исторических поселениях - победителя Всероссийского конкурса лучших проектов создания комфортной</t>
  </si>
  <si>
    <t>031И454240</t>
  </si>
  <si>
    <t>031И455550</t>
  </si>
  <si>
    <r>
      <t>Использование бюджетных ассигнований бюджета города Иланский и иных средств на реализацию муниципальной программы  «Формирование комфортной городской среды города Иланский»</t>
    </r>
    <r>
      <rPr>
        <b/>
        <sz val="14"/>
        <color indexed="8"/>
        <rFont val="Times New Roman"/>
        <family val="1"/>
        <charset val="204"/>
      </rPr>
      <t xml:space="preserve"> за 2 квартал 2025г.</t>
    </r>
  </si>
  <si>
    <r>
      <t xml:space="preserve">Использование бюджетных ассигнований бюджета и иных средств на реализацию мероприятий муниципальной программы (с расшифровкой по главным распорядителям средств городского бюджета, городских целевым программам, основным мероприятиям, а также по годам реализации муниципальной программы) .Программа  «Формирование комфортной городской среды города Иланский». </t>
    </r>
    <r>
      <rPr>
        <b/>
        <sz val="14"/>
        <color indexed="8"/>
        <rFont val="Times New Roman"/>
        <family val="1"/>
        <charset val="204"/>
      </rPr>
      <t>за 2 квартал 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</si>
</sst>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12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2" borderId="0" xfId="0" applyFont="1" applyFill="1"/>
    <xf numFmtId="0" fontId="2" fillId="0" borderId="0" xfId="0" applyFont="1" applyAlignme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vertical="top"/>
    </xf>
    <xf numFmtId="0" fontId="2" fillId="0" borderId="11" xfId="0" applyFont="1" applyBorder="1" applyAlignment="1">
      <alignment horizontal="center" vertical="center" wrapText="1"/>
    </xf>
    <xf numFmtId="2" fontId="2" fillId="0" borderId="5" xfId="0" applyNumberFormat="1" applyFont="1" applyBorder="1"/>
    <xf numFmtId="2" fontId="2" fillId="0" borderId="5" xfId="0" applyNumberFormat="1" applyFont="1" applyBorder="1" applyAlignment="1">
      <alignment vertical="top"/>
    </xf>
    <xf numFmtId="0" fontId="2" fillId="0" borderId="13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2" fillId="0" borderId="18" xfId="0" applyNumberFormat="1" applyFont="1" applyBorder="1"/>
    <xf numFmtId="2" fontId="2" fillId="0" borderId="19" xfId="0" applyNumberFormat="1" applyFont="1" applyBorder="1"/>
    <xf numFmtId="2" fontId="2" fillId="0" borderId="18" xfId="0" applyNumberFormat="1" applyFont="1" applyBorder="1" applyAlignment="1">
      <alignment vertical="top"/>
    </xf>
    <xf numFmtId="0" fontId="2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/>
    </xf>
    <xf numFmtId="2" fontId="0" fillId="0" borderId="0" xfId="0" applyNumberFormat="1"/>
    <xf numFmtId="2" fontId="6" fillId="0" borderId="1" xfId="0" applyNumberFormat="1" applyFont="1" applyBorder="1" applyAlignment="1">
      <alignment horizontal="center" vertical="top"/>
    </xf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9" xfId="0" applyNumberFormat="1" applyFont="1" applyBorder="1" applyAlignment="1">
      <alignment horizontal="right"/>
    </xf>
    <xf numFmtId="2" fontId="2" fillId="0" borderId="7" xfId="0" applyNumberFormat="1" applyFont="1" applyBorder="1" applyAlignment="1">
      <alignment horizontal="right"/>
    </xf>
    <xf numFmtId="2" fontId="2" fillId="0" borderId="19" xfId="0" applyNumberFormat="1" applyFont="1" applyBorder="1" applyAlignment="1">
      <alignment horizontal="right" vertical="top"/>
    </xf>
    <xf numFmtId="0" fontId="0" fillId="0" borderId="3" xfId="0" applyBorder="1"/>
    <xf numFmtId="0" fontId="0" fillId="0" borderId="4" xfId="0" applyBorder="1"/>
    <xf numFmtId="0" fontId="3" fillId="3" borderId="1" xfId="0" applyFont="1" applyFill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21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20" xfId="0" applyBorder="1"/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7" fillId="0" borderId="1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2" fontId="6" fillId="3" borderId="1" xfId="0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2" fontId="2" fillId="3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2" fontId="4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0" fillId="3" borderId="3" xfId="0" applyFill="1" applyBorder="1"/>
    <xf numFmtId="0" fontId="0" fillId="3" borderId="4" xfId="0" applyFill="1" applyBorder="1"/>
  </cellXfs>
  <cellStyles count="3">
    <cellStyle name="Обычный" xfId="0" builtinId="0"/>
    <cellStyle name="Обычный 2" xfId="1"/>
    <cellStyle name="Обычный 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22"/>
  <sheetViews>
    <sheetView tabSelected="1" view="pageBreakPreview" zoomScale="93" zoomScaleNormal="90" zoomScaleSheetLayoutView="93" workbookViewId="0">
      <selection activeCell="E16" sqref="E16:F16"/>
    </sheetView>
  </sheetViews>
  <sheetFormatPr defaultRowHeight="15" x14ac:dyDescent="0.25"/>
  <cols>
    <col min="1" max="1" width="16.5703125" customWidth="1"/>
    <col min="2" max="2" width="17.42578125" customWidth="1"/>
    <col min="3" max="3" width="22.28515625" customWidth="1"/>
    <col min="4" max="4" width="8.140625" customWidth="1"/>
    <col min="5" max="5" width="7.140625" customWidth="1"/>
    <col min="6" max="6" width="14.5703125" style="13" customWidth="1"/>
    <col min="7" max="7" width="6.42578125" customWidth="1"/>
    <col min="8" max="8" width="11.140625" customWidth="1"/>
    <col min="9" max="9" width="9.7109375" customWidth="1"/>
    <col min="10" max="10" width="10.28515625" customWidth="1"/>
    <col min="11" max="12" width="10.85546875" bestFit="1" customWidth="1"/>
    <col min="13" max="14" width="10.85546875" customWidth="1"/>
    <col min="15" max="15" width="12.7109375" customWidth="1"/>
    <col min="16" max="20" width="9.140625" hidden="1" customWidth="1"/>
  </cols>
  <sheetData>
    <row r="1" spans="1:22" ht="18.75" customHeight="1" x14ac:dyDescent="0.3">
      <c r="F1" s="11"/>
      <c r="G1" s="59" t="s">
        <v>41</v>
      </c>
      <c r="H1" s="57"/>
      <c r="I1" s="57"/>
      <c r="J1" s="57"/>
      <c r="K1" s="57"/>
      <c r="L1" s="57"/>
      <c r="M1" s="57"/>
      <c r="N1" s="57"/>
      <c r="O1" s="57"/>
      <c r="P1" s="1" t="s">
        <v>4</v>
      </c>
      <c r="U1" s="56"/>
      <c r="V1" s="57"/>
    </row>
    <row r="2" spans="1:22" ht="18.75" x14ac:dyDescent="0.3">
      <c r="E2" s="5"/>
      <c r="F2" s="11" t="s">
        <v>17</v>
      </c>
      <c r="G2" s="57"/>
      <c r="H2" s="57"/>
      <c r="I2" s="57"/>
      <c r="J2" s="57"/>
      <c r="K2" s="57"/>
      <c r="L2" s="57"/>
      <c r="M2" s="57"/>
      <c r="N2" s="57"/>
      <c r="O2" s="57"/>
      <c r="U2" s="57"/>
      <c r="V2" s="57"/>
    </row>
    <row r="3" spans="1:22" ht="28.5" customHeight="1" x14ac:dyDescent="0.3">
      <c r="E3" s="5"/>
      <c r="F3" s="11"/>
      <c r="G3" s="57"/>
      <c r="H3" s="57"/>
      <c r="I3" s="57"/>
      <c r="J3" s="57"/>
      <c r="K3" s="57"/>
      <c r="L3" s="57"/>
      <c r="M3" s="57"/>
      <c r="N3" s="57"/>
      <c r="O3" s="57"/>
      <c r="U3" s="57"/>
      <c r="V3" s="57"/>
    </row>
    <row r="4" spans="1:22" ht="16.5" hidden="1" customHeight="1" x14ac:dyDescent="0.3">
      <c r="B4" s="10"/>
      <c r="E4" s="5"/>
      <c r="F4" s="11"/>
      <c r="G4" s="57"/>
      <c r="H4" s="57"/>
      <c r="I4" s="57"/>
      <c r="J4" s="57"/>
      <c r="K4" s="57"/>
      <c r="L4" s="57"/>
      <c r="M4" s="57"/>
      <c r="N4" s="57"/>
      <c r="O4" s="57"/>
      <c r="U4" s="57"/>
      <c r="V4" s="57"/>
    </row>
    <row r="5" spans="1:22" ht="15" customHeight="1" x14ac:dyDescent="0.25">
      <c r="A5" s="60" t="s">
        <v>57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U5" s="57"/>
      <c r="V5" s="57"/>
    </row>
    <row r="6" spans="1:22" ht="61.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U6" s="58"/>
      <c r="V6" s="58"/>
    </row>
    <row r="7" spans="1:22" ht="38.25" customHeight="1" x14ac:dyDescent="0.25">
      <c r="A7" s="62" t="s">
        <v>5</v>
      </c>
      <c r="B7" s="64" t="s">
        <v>0</v>
      </c>
      <c r="C7" s="64" t="s">
        <v>6</v>
      </c>
      <c r="D7" s="54" t="s">
        <v>28</v>
      </c>
      <c r="E7" s="66"/>
      <c r="F7" s="66"/>
      <c r="G7" s="55"/>
      <c r="H7" s="54" t="s">
        <v>48</v>
      </c>
      <c r="I7" s="55"/>
      <c r="J7" s="66" t="s">
        <v>37</v>
      </c>
      <c r="K7" s="55"/>
      <c r="L7" s="54" t="s">
        <v>38</v>
      </c>
      <c r="M7" s="55"/>
      <c r="N7" s="54" t="s">
        <v>39</v>
      </c>
      <c r="O7" s="55"/>
      <c r="U7" s="54" t="s">
        <v>40</v>
      </c>
      <c r="V7" s="55"/>
    </row>
    <row r="8" spans="1:22" ht="38.25" x14ac:dyDescent="0.25">
      <c r="A8" s="63"/>
      <c r="B8" s="65"/>
      <c r="C8" s="65"/>
      <c r="D8" s="14" t="s">
        <v>1</v>
      </c>
      <c r="E8" s="15" t="s">
        <v>7</v>
      </c>
      <c r="F8" s="14" t="s">
        <v>2</v>
      </c>
      <c r="G8" s="14" t="s">
        <v>3</v>
      </c>
      <c r="H8" s="34" t="s">
        <v>30</v>
      </c>
      <c r="I8" s="35" t="s">
        <v>31</v>
      </c>
      <c r="J8" s="34" t="s">
        <v>30</v>
      </c>
      <c r="K8" s="35" t="s">
        <v>31</v>
      </c>
      <c r="L8" s="34" t="s">
        <v>30</v>
      </c>
      <c r="M8" s="35" t="s">
        <v>31</v>
      </c>
      <c r="N8" s="34" t="s">
        <v>30</v>
      </c>
      <c r="O8" s="35" t="s">
        <v>31</v>
      </c>
      <c r="U8" s="34" t="s">
        <v>30</v>
      </c>
      <c r="V8" s="35" t="s">
        <v>31</v>
      </c>
    </row>
    <row r="9" spans="1:22" ht="39.6" customHeight="1" x14ac:dyDescent="0.25">
      <c r="A9" s="49" t="s">
        <v>23</v>
      </c>
      <c r="B9" s="51" t="s">
        <v>42</v>
      </c>
      <c r="C9" s="17" t="s">
        <v>8</v>
      </c>
      <c r="D9" s="6" t="s">
        <v>9</v>
      </c>
      <c r="E9" s="6" t="s">
        <v>9</v>
      </c>
      <c r="F9" s="6" t="s">
        <v>9</v>
      </c>
      <c r="G9" s="6" t="s">
        <v>9</v>
      </c>
      <c r="H9" s="36">
        <f>H11</f>
        <v>87752.624000000011</v>
      </c>
      <c r="I9" s="36">
        <f t="shared" ref="I9:T9" si="0">I11</f>
        <v>0</v>
      </c>
      <c r="J9" s="36">
        <f t="shared" si="0"/>
        <v>1540</v>
      </c>
      <c r="K9" s="36">
        <f t="shared" si="0"/>
        <v>1540</v>
      </c>
      <c r="L9" s="36">
        <f t="shared" si="0"/>
        <v>8790.42</v>
      </c>
      <c r="M9" s="36">
        <f t="shared" si="0"/>
        <v>8790.42</v>
      </c>
      <c r="N9" s="36">
        <f t="shared" si="0"/>
        <v>0</v>
      </c>
      <c r="O9" s="36">
        <f t="shared" si="0"/>
        <v>0</v>
      </c>
      <c r="P9" s="36">
        <f t="shared" si="0"/>
        <v>0</v>
      </c>
      <c r="Q9" s="36">
        <f t="shared" si="0"/>
        <v>0</v>
      </c>
      <c r="R9" s="36">
        <f t="shared" si="0"/>
        <v>0</v>
      </c>
      <c r="S9" s="36">
        <f t="shared" si="0"/>
        <v>0</v>
      </c>
      <c r="T9" s="36">
        <f t="shared" si="0"/>
        <v>0</v>
      </c>
      <c r="U9" s="36">
        <f t="shared" ref="U9:V9" si="1">U11</f>
        <v>0</v>
      </c>
      <c r="V9" s="36">
        <f t="shared" si="1"/>
        <v>0</v>
      </c>
    </row>
    <row r="10" spans="1:22" x14ac:dyDescent="0.25">
      <c r="A10" s="50"/>
      <c r="B10" s="52"/>
      <c r="C10" s="16" t="s">
        <v>10</v>
      </c>
      <c r="D10" s="6"/>
      <c r="E10" s="6"/>
      <c r="F10" s="6"/>
      <c r="G10" s="6"/>
      <c r="H10" s="36"/>
      <c r="I10" s="36"/>
      <c r="J10" s="36"/>
      <c r="K10" s="36"/>
      <c r="L10" s="36"/>
      <c r="M10" s="36"/>
      <c r="N10" s="36"/>
      <c r="O10" s="36"/>
      <c r="P10" s="37"/>
      <c r="Q10" s="37"/>
      <c r="R10" s="37"/>
      <c r="S10" s="37"/>
      <c r="T10" s="37"/>
      <c r="U10" s="36"/>
      <c r="V10" s="36"/>
    </row>
    <row r="11" spans="1:22" ht="67.5" customHeight="1" x14ac:dyDescent="0.25">
      <c r="A11" s="50"/>
      <c r="B11" s="53"/>
      <c r="C11" s="18" t="s">
        <v>24</v>
      </c>
      <c r="D11" s="6">
        <v>162</v>
      </c>
      <c r="E11" s="6" t="s">
        <v>9</v>
      </c>
      <c r="F11" s="6" t="s">
        <v>9</v>
      </c>
      <c r="G11" s="6" t="s">
        <v>9</v>
      </c>
      <c r="H11" s="36">
        <f>H12</f>
        <v>87752.624000000011</v>
      </c>
      <c r="I11" s="36">
        <f t="shared" ref="I11:V11" si="2">I12</f>
        <v>0</v>
      </c>
      <c r="J11" s="36">
        <f t="shared" si="2"/>
        <v>1540</v>
      </c>
      <c r="K11" s="36">
        <f t="shared" si="2"/>
        <v>1540</v>
      </c>
      <c r="L11" s="36">
        <f t="shared" si="2"/>
        <v>8790.42</v>
      </c>
      <c r="M11" s="36">
        <f t="shared" si="2"/>
        <v>8790.42</v>
      </c>
      <c r="N11" s="36">
        <f t="shared" si="2"/>
        <v>0</v>
      </c>
      <c r="O11" s="36">
        <f t="shared" si="2"/>
        <v>0</v>
      </c>
      <c r="P11" s="36">
        <f t="shared" si="2"/>
        <v>0</v>
      </c>
      <c r="Q11" s="36">
        <f t="shared" si="2"/>
        <v>0</v>
      </c>
      <c r="R11" s="36">
        <f t="shared" si="2"/>
        <v>0</v>
      </c>
      <c r="S11" s="36">
        <f t="shared" si="2"/>
        <v>0</v>
      </c>
      <c r="T11" s="36">
        <f t="shared" si="2"/>
        <v>0</v>
      </c>
      <c r="U11" s="36">
        <f t="shared" si="2"/>
        <v>0</v>
      </c>
      <c r="V11" s="36">
        <f t="shared" si="2"/>
        <v>0</v>
      </c>
    </row>
    <row r="12" spans="1:22" ht="39.6" customHeight="1" x14ac:dyDescent="0.25">
      <c r="A12" s="47" t="s">
        <v>22</v>
      </c>
      <c r="B12" s="90" t="s">
        <v>43</v>
      </c>
      <c r="C12" s="91" t="s">
        <v>11</v>
      </c>
      <c r="D12" s="92"/>
      <c r="E12" s="93"/>
      <c r="F12" s="94"/>
      <c r="G12" s="94"/>
      <c r="H12" s="95">
        <f>SUM(H14:H17)</f>
        <v>87752.624000000011</v>
      </c>
      <c r="I12" s="95">
        <f t="shared" ref="I12:V12" si="3">SUM(I14:I17)</f>
        <v>0</v>
      </c>
      <c r="J12" s="95">
        <f t="shared" si="3"/>
        <v>1540</v>
      </c>
      <c r="K12" s="95">
        <f t="shared" si="3"/>
        <v>1540</v>
      </c>
      <c r="L12" s="95">
        <f t="shared" si="3"/>
        <v>8790.42</v>
      </c>
      <c r="M12" s="95">
        <f t="shared" si="3"/>
        <v>8790.42</v>
      </c>
      <c r="N12" s="95">
        <f t="shared" si="3"/>
        <v>0</v>
      </c>
      <c r="O12" s="38">
        <f t="shared" si="3"/>
        <v>0</v>
      </c>
      <c r="P12" s="38">
        <f t="shared" si="3"/>
        <v>0</v>
      </c>
      <c r="Q12" s="38">
        <f t="shared" si="3"/>
        <v>0</v>
      </c>
      <c r="R12" s="38">
        <f t="shared" si="3"/>
        <v>0</v>
      </c>
      <c r="S12" s="38">
        <f t="shared" si="3"/>
        <v>0</v>
      </c>
      <c r="T12" s="38">
        <f t="shared" si="3"/>
        <v>0</v>
      </c>
      <c r="U12" s="38">
        <f t="shared" si="3"/>
        <v>0</v>
      </c>
      <c r="V12" s="38">
        <f t="shared" si="3"/>
        <v>0</v>
      </c>
    </row>
    <row r="13" spans="1:22" x14ac:dyDescent="0.25">
      <c r="A13" s="48"/>
      <c r="B13" s="96"/>
      <c r="C13" s="97" t="s">
        <v>10</v>
      </c>
      <c r="D13" s="98"/>
      <c r="E13" s="98"/>
      <c r="F13" s="98"/>
      <c r="G13" s="98"/>
      <c r="H13" s="99"/>
      <c r="I13" s="99"/>
      <c r="J13" s="100"/>
      <c r="K13" s="100"/>
      <c r="L13" s="100"/>
      <c r="M13" s="100"/>
      <c r="N13" s="100"/>
      <c r="O13" s="36"/>
      <c r="P13" s="37"/>
      <c r="Q13" s="37"/>
      <c r="R13" s="37"/>
      <c r="S13" s="37"/>
      <c r="T13" s="37"/>
      <c r="U13" s="36"/>
      <c r="V13" s="36"/>
    </row>
    <row r="14" spans="1:22" s="39" customFormat="1" ht="107.45" customHeight="1" x14ac:dyDescent="0.25">
      <c r="A14" s="48"/>
      <c r="B14" s="96"/>
      <c r="C14" s="46" t="s">
        <v>49</v>
      </c>
      <c r="D14" s="101" t="s">
        <v>45</v>
      </c>
      <c r="E14" s="93" t="s">
        <v>44</v>
      </c>
      <c r="F14" s="101" t="s">
        <v>50</v>
      </c>
      <c r="G14" s="92">
        <v>244</v>
      </c>
      <c r="H14" s="102">
        <v>171.32400000000001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36">
        <v>0</v>
      </c>
      <c r="P14" s="37"/>
      <c r="Q14" s="37"/>
      <c r="R14" s="37"/>
      <c r="S14" s="37"/>
      <c r="T14" s="37"/>
      <c r="U14" s="36">
        <v>0</v>
      </c>
      <c r="V14" s="36">
        <v>0</v>
      </c>
    </row>
    <row r="15" spans="1:22" ht="99" customHeight="1" x14ac:dyDescent="0.25">
      <c r="A15" s="48"/>
      <c r="B15" s="96"/>
      <c r="C15" s="46" t="s">
        <v>51</v>
      </c>
      <c r="D15" s="101" t="s">
        <v>45</v>
      </c>
      <c r="E15" s="93" t="s">
        <v>44</v>
      </c>
      <c r="F15" s="93" t="s">
        <v>52</v>
      </c>
      <c r="G15" s="103">
        <v>244</v>
      </c>
      <c r="H15" s="100">
        <v>1605.67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36">
        <v>0</v>
      </c>
      <c r="P15" s="37"/>
      <c r="Q15" s="37"/>
      <c r="R15" s="37"/>
      <c r="S15" s="37"/>
      <c r="T15" s="37"/>
      <c r="U15" s="36">
        <v>0</v>
      </c>
      <c r="V15" s="36">
        <v>0</v>
      </c>
    </row>
    <row r="16" spans="1:22" ht="97.9" customHeight="1" x14ac:dyDescent="0.25">
      <c r="A16" s="44"/>
      <c r="B16" s="104"/>
      <c r="C16" s="46" t="s">
        <v>53</v>
      </c>
      <c r="D16" s="101" t="s">
        <v>45</v>
      </c>
      <c r="E16" s="93" t="s">
        <v>44</v>
      </c>
      <c r="F16" s="93" t="s">
        <v>54</v>
      </c>
      <c r="G16" s="103">
        <v>244</v>
      </c>
      <c r="H16" s="100">
        <v>77615.25</v>
      </c>
      <c r="I16" s="100">
        <v>0</v>
      </c>
      <c r="J16" s="100">
        <v>1540</v>
      </c>
      <c r="K16" s="100">
        <v>1540</v>
      </c>
      <c r="L16" s="100">
        <v>8790.42</v>
      </c>
      <c r="M16" s="100">
        <v>8790.42</v>
      </c>
      <c r="N16" s="100">
        <v>0</v>
      </c>
      <c r="O16" s="36">
        <v>0</v>
      </c>
      <c r="P16" s="37"/>
      <c r="Q16" s="37"/>
      <c r="R16" s="37"/>
      <c r="S16" s="37"/>
      <c r="T16" s="37"/>
      <c r="U16" s="36">
        <v>0</v>
      </c>
      <c r="V16" s="36">
        <v>0</v>
      </c>
    </row>
    <row r="17" spans="1:22" ht="50.45" customHeight="1" x14ac:dyDescent="0.25">
      <c r="A17" s="45"/>
      <c r="B17" s="105"/>
      <c r="C17" s="46" t="s">
        <v>46</v>
      </c>
      <c r="D17" s="101" t="s">
        <v>45</v>
      </c>
      <c r="E17" s="93" t="s">
        <v>44</v>
      </c>
      <c r="F17" s="93" t="s">
        <v>55</v>
      </c>
      <c r="G17" s="103">
        <v>244</v>
      </c>
      <c r="H17" s="100">
        <v>8360.3799999999992</v>
      </c>
      <c r="I17" s="100">
        <v>0</v>
      </c>
      <c r="J17" s="100">
        <v>0</v>
      </c>
      <c r="K17" s="100">
        <v>0</v>
      </c>
      <c r="L17" s="100">
        <v>0</v>
      </c>
      <c r="M17" s="100">
        <v>0</v>
      </c>
      <c r="N17" s="100">
        <v>0</v>
      </c>
      <c r="O17" s="36">
        <v>0</v>
      </c>
      <c r="P17" s="37"/>
      <c r="Q17" s="37"/>
      <c r="R17" s="37"/>
      <c r="S17" s="37"/>
      <c r="T17" s="37"/>
      <c r="U17" s="36">
        <v>0</v>
      </c>
      <c r="V17" s="36">
        <v>0</v>
      </c>
    </row>
    <row r="19" spans="1:22" x14ac:dyDescent="0.25">
      <c r="A19" s="2"/>
      <c r="B19" s="2"/>
      <c r="C19" s="2"/>
      <c r="D19" s="2"/>
      <c r="E19" s="2"/>
      <c r="F19" s="12"/>
      <c r="G19" s="2"/>
      <c r="H19" s="2"/>
      <c r="I19" s="2"/>
      <c r="J19" s="2"/>
      <c r="K19" s="2"/>
      <c r="L19" s="2"/>
      <c r="M19" s="2"/>
      <c r="N19" s="2"/>
      <c r="O19" s="2"/>
    </row>
    <row r="20" spans="1:22" x14ac:dyDescent="0.25">
      <c r="A20" s="2"/>
      <c r="B20" s="2"/>
      <c r="C20" s="2"/>
      <c r="D20" s="2"/>
      <c r="E20" s="2"/>
      <c r="F20" s="12"/>
      <c r="G20" s="2"/>
      <c r="H20" s="2"/>
      <c r="I20" s="2"/>
      <c r="J20" s="2"/>
      <c r="K20" s="2"/>
      <c r="L20" s="2"/>
      <c r="M20" s="2"/>
      <c r="N20" s="2"/>
      <c r="O20" s="2"/>
    </row>
    <row r="21" spans="1:22" x14ac:dyDescent="0.25">
      <c r="A21" s="2"/>
      <c r="B21" s="2"/>
      <c r="C21" s="2"/>
      <c r="D21" s="2"/>
      <c r="E21" s="2"/>
      <c r="F21" s="12"/>
      <c r="G21" s="2"/>
      <c r="H21" s="2"/>
      <c r="I21" s="2"/>
      <c r="J21" s="2"/>
      <c r="K21" s="2"/>
      <c r="L21" s="2"/>
      <c r="M21" s="2"/>
      <c r="N21" s="2"/>
      <c r="O21" s="2"/>
    </row>
    <row r="22" spans="1:22" ht="18.75" x14ac:dyDescent="0.3">
      <c r="A22" s="8"/>
      <c r="L22" s="8"/>
      <c r="M22" s="8"/>
      <c r="N22" s="8"/>
    </row>
  </sheetData>
  <mergeCells count="16">
    <mergeCell ref="U1:V6"/>
    <mergeCell ref="G1:O4"/>
    <mergeCell ref="A5:O6"/>
    <mergeCell ref="A7:A8"/>
    <mergeCell ref="B7:B8"/>
    <mergeCell ref="C7:C8"/>
    <mergeCell ref="D7:G7"/>
    <mergeCell ref="J7:K7"/>
    <mergeCell ref="L7:M7"/>
    <mergeCell ref="H7:I7"/>
    <mergeCell ref="N7:O7"/>
    <mergeCell ref="A12:A15"/>
    <mergeCell ref="B12:B15"/>
    <mergeCell ref="A9:A11"/>
    <mergeCell ref="B9:B11"/>
    <mergeCell ref="U7:V7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9"/>
  <sheetViews>
    <sheetView view="pageBreakPreview" zoomScale="73" zoomScaleSheetLayoutView="73" workbookViewId="0">
      <selection activeCell="D33" sqref="D33"/>
    </sheetView>
  </sheetViews>
  <sheetFormatPr defaultColWidth="9.140625" defaultRowHeight="15" x14ac:dyDescent="0.25"/>
  <cols>
    <col min="1" max="1" width="18" style="4" customWidth="1"/>
    <col min="2" max="2" width="29.7109375" style="1" customWidth="1"/>
    <col min="3" max="3" width="38.7109375" style="1" customWidth="1"/>
    <col min="4" max="4" width="15.85546875" style="1" customWidth="1"/>
    <col min="5" max="5" width="14.140625" style="1" customWidth="1"/>
    <col min="6" max="6" width="12.7109375" style="1" customWidth="1"/>
    <col min="7" max="7" width="11.85546875" style="1" customWidth="1"/>
    <col min="8" max="8" width="10.140625" style="1" customWidth="1"/>
    <col min="9" max="9" width="9.85546875" style="1" customWidth="1"/>
    <col min="10" max="10" width="9.5703125" style="1" customWidth="1"/>
    <col min="11" max="12" width="10.140625" style="1" customWidth="1"/>
    <col min="13" max="13" width="13.140625" style="1" customWidth="1"/>
    <col min="14" max="16384" width="9.140625" style="1"/>
  </cols>
  <sheetData>
    <row r="1" spans="1:13" ht="84" customHeight="1" x14ac:dyDescent="0.25">
      <c r="C1" s="9" t="s">
        <v>18</v>
      </c>
      <c r="D1" s="9"/>
      <c r="E1" s="9"/>
      <c r="F1" s="9"/>
      <c r="G1" s="9"/>
      <c r="H1" s="75" t="s">
        <v>36</v>
      </c>
      <c r="I1" s="75"/>
      <c r="J1" s="75"/>
      <c r="K1" s="75"/>
      <c r="L1" s="75"/>
      <c r="M1" s="75"/>
    </row>
    <row r="2" spans="1:13" x14ac:dyDescent="0.25">
      <c r="A2" s="76" t="s">
        <v>56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72" customHeight="1" thickBot="1" x14ac:dyDescent="0.3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43.5" customHeight="1" thickBot="1" x14ac:dyDescent="0.3">
      <c r="A4" s="77" t="s">
        <v>12</v>
      </c>
      <c r="B4" s="79" t="s">
        <v>25</v>
      </c>
      <c r="C4" s="79" t="s">
        <v>29</v>
      </c>
      <c r="D4" s="81" t="s">
        <v>47</v>
      </c>
      <c r="E4" s="82"/>
      <c r="F4" s="83" t="s">
        <v>32</v>
      </c>
      <c r="G4" s="84"/>
      <c r="H4" s="85" t="s">
        <v>33</v>
      </c>
      <c r="I4" s="86"/>
      <c r="J4" s="87" t="s">
        <v>34</v>
      </c>
      <c r="K4" s="86"/>
      <c r="L4" s="88" t="s">
        <v>35</v>
      </c>
      <c r="M4" s="89"/>
    </row>
    <row r="5" spans="1:13" ht="38.25" customHeight="1" x14ac:dyDescent="0.25">
      <c r="A5" s="78"/>
      <c r="B5" s="80"/>
      <c r="C5" s="80"/>
      <c r="D5" s="19" t="s">
        <v>30</v>
      </c>
      <c r="E5" s="23" t="s">
        <v>31</v>
      </c>
      <c r="F5" s="28" t="s">
        <v>30</v>
      </c>
      <c r="G5" s="29" t="s">
        <v>31</v>
      </c>
      <c r="H5" s="26" t="s">
        <v>30</v>
      </c>
      <c r="I5" s="19" t="s">
        <v>31</v>
      </c>
      <c r="J5" s="19" t="s">
        <v>30</v>
      </c>
      <c r="K5" s="19" t="s">
        <v>31</v>
      </c>
      <c r="L5" s="33" t="s">
        <v>30</v>
      </c>
      <c r="M5" s="33" t="s">
        <v>31</v>
      </c>
    </row>
    <row r="6" spans="1:13" x14ac:dyDescent="0.25">
      <c r="A6" s="67" t="s">
        <v>26</v>
      </c>
      <c r="B6" s="70" t="s">
        <v>42</v>
      </c>
      <c r="C6" s="3" t="s">
        <v>13</v>
      </c>
      <c r="D6" s="20">
        <f>SUM(D8:D11)</f>
        <v>87752.624000000011</v>
      </c>
      <c r="E6" s="20">
        <f t="shared" ref="E6:M6" si="0">SUM(E8:E11)</f>
        <v>0</v>
      </c>
      <c r="F6" s="20">
        <f t="shared" si="0"/>
        <v>1539.9950000000001</v>
      </c>
      <c r="G6" s="20">
        <f t="shared" si="0"/>
        <v>1539.9950000000001</v>
      </c>
      <c r="H6" s="20">
        <f t="shared" si="0"/>
        <v>8790.42</v>
      </c>
      <c r="I6" s="20">
        <f t="shared" si="0"/>
        <v>8790.42</v>
      </c>
      <c r="J6" s="20">
        <f>SUM(J8:J11)</f>
        <v>0</v>
      </c>
      <c r="K6" s="20">
        <f t="shared" si="0"/>
        <v>0</v>
      </c>
      <c r="L6" s="20">
        <f t="shared" si="0"/>
        <v>0</v>
      </c>
      <c r="M6" s="20">
        <f t="shared" si="0"/>
        <v>0</v>
      </c>
    </row>
    <row r="7" spans="1:13" x14ac:dyDescent="0.25">
      <c r="A7" s="68"/>
      <c r="B7" s="71"/>
      <c r="C7" s="3" t="s">
        <v>14</v>
      </c>
      <c r="D7" s="20"/>
      <c r="E7" s="24"/>
      <c r="F7" s="30"/>
      <c r="G7" s="31"/>
      <c r="H7" s="27"/>
      <c r="I7" s="21"/>
      <c r="J7" s="21"/>
      <c r="K7" s="21"/>
      <c r="L7" s="21"/>
      <c r="M7" s="21"/>
    </row>
    <row r="8" spans="1:13" x14ac:dyDescent="0.25">
      <c r="A8" s="68"/>
      <c r="B8" s="71"/>
      <c r="C8" s="3" t="s">
        <v>20</v>
      </c>
      <c r="D8" s="20">
        <f>D15</f>
        <v>78287.86</v>
      </c>
      <c r="E8" s="20">
        <f t="shared" ref="E8:M8" si="1">E15</f>
        <v>0</v>
      </c>
      <c r="F8" s="20">
        <f t="shared" si="1"/>
        <v>1434.46</v>
      </c>
      <c r="G8" s="20">
        <f t="shared" si="1"/>
        <v>1434.46</v>
      </c>
      <c r="H8" s="20">
        <f t="shared" si="1"/>
        <v>8188.01</v>
      </c>
      <c r="I8" s="20">
        <f t="shared" si="1"/>
        <v>8188.01</v>
      </c>
      <c r="J8" s="20">
        <f t="shared" si="1"/>
        <v>0</v>
      </c>
      <c r="K8" s="20">
        <f t="shared" si="1"/>
        <v>0</v>
      </c>
      <c r="L8" s="20">
        <f t="shared" si="1"/>
        <v>0</v>
      </c>
      <c r="M8" s="20">
        <f t="shared" si="1"/>
        <v>0</v>
      </c>
    </row>
    <row r="9" spans="1:13" x14ac:dyDescent="0.25">
      <c r="A9" s="68"/>
      <c r="B9" s="71"/>
      <c r="C9" s="3" t="s">
        <v>15</v>
      </c>
      <c r="D9" s="20">
        <f t="shared" ref="D9:M12" si="2">D16</f>
        <v>1187.77</v>
      </c>
      <c r="E9" s="20">
        <f t="shared" ref="E9:M9" si="3">E16</f>
        <v>0</v>
      </c>
      <c r="F9" s="20">
        <f t="shared" si="3"/>
        <v>14.489000000000001</v>
      </c>
      <c r="G9" s="20">
        <f t="shared" si="3"/>
        <v>14.489000000000001</v>
      </c>
      <c r="H9" s="20">
        <f t="shared" si="3"/>
        <v>82.71</v>
      </c>
      <c r="I9" s="20">
        <f t="shared" si="3"/>
        <v>82.71</v>
      </c>
      <c r="J9" s="20">
        <f t="shared" si="3"/>
        <v>0</v>
      </c>
      <c r="K9" s="20">
        <f t="shared" si="3"/>
        <v>0</v>
      </c>
      <c r="L9" s="20">
        <f t="shared" si="3"/>
        <v>0</v>
      </c>
      <c r="M9" s="20">
        <f t="shared" si="3"/>
        <v>0</v>
      </c>
    </row>
    <row r="10" spans="1:13" x14ac:dyDescent="0.25">
      <c r="A10" s="68"/>
      <c r="B10" s="71"/>
      <c r="C10" s="3" t="s">
        <v>19</v>
      </c>
      <c r="D10" s="20">
        <f t="shared" si="2"/>
        <v>1500</v>
      </c>
      <c r="E10" s="20">
        <f t="shared" ref="E10:M10" si="4">E17</f>
        <v>0</v>
      </c>
      <c r="F10" s="20">
        <f t="shared" si="4"/>
        <v>0</v>
      </c>
      <c r="G10" s="20">
        <f t="shared" si="4"/>
        <v>0</v>
      </c>
      <c r="H10" s="20">
        <f t="shared" si="4"/>
        <v>0</v>
      </c>
      <c r="I10" s="20">
        <f t="shared" si="4"/>
        <v>0</v>
      </c>
      <c r="J10" s="20">
        <f t="shared" si="4"/>
        <v>0</v>
      </c>
      <c r="K10" s="20">
        <f t="shared" si="4"/>
        <v>0</v>
      </c>
      <c r="L10" s="20">
        <f t="shared" si="4"/>
        <v>0</v>
      </c>
      <c r="M10" s="20">
        <f t="shared" si="4"/>
        <v>0</v>
      </c>
    </row>
    <row r="11" spans="1:13" x14ac:dyDescent="0.25">
      <c r="A11" s="68"/>
      <c r="B11" s="71"/>
      <c r="C11" s="3" t="s">
        <v>27</v>
      </c>
      <c r="D11" s="20">
        <f t="shared" si="2"/>
        <v>6776.9939999999997</v>
      </c>
      <c r="E11" s="20">
        <f>E18</f>
        <v>0</v>
      </c>
      <c r="F11" s="20">
        <f t="shared" ref="F11:M11" si="5">F18</f>
        <v>91.046000000000006</v>
      </c>
      <c r="G11" s="20">
        <f t="shared" si="5"/>
        <v>91.046000000000006</v>
      </c>
      <c r="H11" s="20">
        <f t="shared" si="5"/>
        <v>519.70000000000005</v>
      </c>
      <c r="I11" s="20">
        <f t="shared" si="5"/>
        <v>519.70000000000005</v>
      </c>
      <c r="J11" s="20">
        <f t="shared" si="5"/>
        <v>0</v>
      </c>
      <c r="K11" s="20">
        <f t="shared" si="5"/>
        <v>0</v>
      </c>
      <c r="L11" s="20">
        <f t="shared" si="5"/>
        <v>0</v>
      </c>
      <c r="M11" s="20">
        <f t="shared" si="5"/>
        <v>0</v>
      </c>
    </row>
    <row r="12" spans="1:13" x14ac:dyDescent="0.25">
      <c r="A12" s="69"/>
      <c r="B12" s="72"/>
      <c r="C12" s="7" t="s">
        <v>16</v>
      </c>
      <c r="D12" s="20">
        <f t="shared" si="2"/>
        <v>0</v>
      </c>
      <c r="E12" s="20">
        <f t="shared" si="2"/>
        <v>0</v>
      </c>
      <c r="F12" s="20">
        <f t="shared" si="2"/>
        <v>0</v>
      </c>
      <c r="G12" s="20">
        <f t="shared" si="2"/>
        <v>0</v>
      </c>
      <c r="H12" s="20">
        <f t="shared" si="2"/>
        <v>0</v>
      </c>
      <c r="I12" s="20">
        <f t="shared" si="2"/>
        <v>0</v>
      </c>
      <c r="J12" s="20">
        <f t="shared" si="2"/>
        <v>0</v>
      </c>
      <c r="K12" s="20">
        <f t="shared" si="2"/>
        <v>0</v>
      </c>
      <c r="L12" s="20">
        <f t="shared" si="2"/>
        <v>0</v>
      </c>
      <c r="M12" s="20">
        <f t="shared" si="2"/>
        <v>0</v>
      </c>
    </row>
    <row r="13" spans="1:13" x14ac:dyDescent="0.25">
      <c r="A13" s="67" t="s">
        <v>21</v>
      </c>
      <c r="B13" s="70" t="s">
        <v>43</v>
      </c>
      <c r="C13" s="3" t="s">
        <v>13</v>
      </c>
      <c r="D13" s="20">
        <f>D18+D15+D16+D17++D19</f>
        <v>87752.624000000011</v>
      </c>
      <c r="E13" s="20">
        <f t="shared" ref="E13:M13" si="6">E18+E15+E16+E17++E19</f>
        <v>0</v>
      </c>
      <c r="F13" s="20">
        <f t="shared" si="6"/>
        <v>1539.9950000000001</v>
      </c>
      <c r="G13" s="20">
        <f t="shared" si="6"/>
        <v>1539.9950000000001</v>
      </c>
      <c r="H13" s="20">
        <f t="shared" si="6"/>
        <v>8790.42</v>
      </c>
      <c r="I13" s="20">
        <f>I18+I15+I16+I17++I19</f>
        <v>8790.42</v>
      </c>
      <c r="J13" s="20">
        <f>J18+J15+J16+J17++J19</f>
        <v>0</v>
      </c>
      <c r="K13" s="20">
        <f t="shared" si="6"/>
        <v>0</v>
      </c>
      <c r="L13" s="20">
        <f t="shared" si="6"/>
        <v>0</v>
      </c>
      <c r="M13" s="20">
        <f t="shared" si="6"/>
        <v>0</v>
      </c>
    </row>
    <row r="14" spans="1:13" x14ac:dyDescent="0.25">
      <c r="A14" s="73"/>
      <c r="B14" s="71"/>
      <c r="C14" s="3" t="s">
        <v>14</v>
      </c>
      <c r="D14" s="20"/>
      <c r="E14" s="24"/>
      <c r="F14" s="30"/>
      <c r="G14" s="31"/>
      <c r="H14" s="27"/>
      <c r="I14" s="21"/>
      <c r="J14" s="21"/>
      <c r="K14" s="21"/>
      <c r="L14" s="21"/>
      <c r="M14" s="21"/>
    </row>
    <row r="15" spans="1:13" x14ac:dyDescent="0.25">
      <c r="A15" s="73"/>
      <c r="B15" s="71"/>
      <c r="C15" s="3" t="s">
        <v>20</v>
      </c>
      <c r="D15" s="20">
        <f>7388.76+70899.1</f>
        <v>78287.86</v>
      </c>
      <c r="E15" s="24">
        <v>0</v>
      </c>
      <c r="F15" s="30">
        <v>1434.46</v>
      </c>
      <c r="G15" s="41">
        <f>F15</f>
        <v>1434.46</v>
      </c>
      <c r="H15" s="30">
        <v>8188.01</v>
      </c>
      <c r="I15" s="40">
        <f>H15</f>
        <v>8188.01</v>
      </c>
      <c r="J15" s="41"/>
      <c r="K15" s="41"/>
      <c r="L15" s="41"/>
      <c r="M15" s="41"/>
    </row>
    <row r="16" spans="1:13" x14ac:dyDescent="0.25">
      <c r="A16" s="73"/>
      <c r="B16" s="71"/>
      <c r="C16" s="3" t="s">
        <v>15</v>
      </c>
      <c r="D16" s="20">
        <f>471.62+716.15</f>
        <v>1187.77</v>
      </c>
      <c r="E16" s="24">
        <v>0</v>
      </c>
      <c r="F16" s="30">
        <v>14.489000000000001</v>
      </c>
      <c r="G16" s="41">
        <f>F16</f>
        <v>14.489000000000001</v>
      </c>
      <c r="H16" s="30">
        <v>82.71</v>
      </c>
      <c r="I16" s="40">
        <f>H16</f>
        <v>82.71</v>
      </c>
      <c r="J16" s="41"/>
      <c r="K16" s="41"/>
      <c r="L16" s="41"/>
      <c r="M16" s="41"/>
    </row>
    <row r="17" spans="1:13" x14ac:dyDescent="0.25">
      <c r="A17" s="73"/>
      <c r="B17" s="71"/>
      <c r="C17" s="3" t="s">
        <v>19</v>
      </c>
      <c r="D17" s="20">
        <v>1500</v>
      </c>
      <c r="E17" s="24">
        <v>0</v>
      </c>
      <c r="F17" s="30">
        <v>0</v>
      </c>
      <c r="G17" s="41">
        <v>0</v>
      </c>
      <c r="H17" s="30">
        <v>0</v>
      </c>
      <c r="I17" s="40">
        <f>H17</f>
        <v>0</v>
      </c>
      <c r="J17" s="40"/>
      <c r="K17" s="40"/>
      <c r="L17" s="40"/>
      <c r="M17" s="40"/>
    </row>
    <row r="18" spans="1:13" x14ac:dyDescent="0.25">
      <c r="A18" s="73"/>
      <c r="B18" s="71"/>
      <c r="C18" s="3" t="s">
        <v>27</v>
      </c>
      <c r="D18" s="20">
        <f>500+4500+'Приложение 9 '!H14+'Приложение 9 '!H15</f>
        <v>6776.9939999999997</v>
      </c>
      <c r="E18" s="24">
        <v>0</v>
      </c>
      <c r="F18" s="30">
        <v>91.046000000000006</v>
      </c>
      <c r="G18" s="41">
        <f>F18</f>
        <v>91.046000000000006</v>
      </c>
      <c r="H18" s="30">
        <v>519.70000000000005</v>
      </c>
      <c r="I18" s="40">
        <f>H18</f>
        <v>519.70000000000005</v>
      </c>
      <c r="J18" s="40"/>
      <c r="K18" s="40"/>
      <c r="L18" s="40"/>
      <c r="M18" s="40"/>
    </row>
    <row r="19" spans="1:13" ht="18.75" customHeight="1" x14ac:dyDescent="0.25">
      <c r="A19" s="74"/>
      <c r="B19" s="72"/>
      <c r="C19" s="7" t="s">
        <v>16</v>
      </c>
      <c r="D19" s="22"/>
      <c r="E19" s="25"/>
      <c r="F19" s="32"/>
      <c r="G19" s="43"/>
      <c r="H19" s="42"/>
      <c r="I19" s="40"/>
      <c r="J19" s="40"/>
      <c r="K19" s="40"/>
      <c r="L19" s="40"/>
      <c r="M19" s="40"/>
    </row>
  </sheetData>
  <mergeCells count="14">
    <mergeCell ref="A6:A12"/>
    <mergeCell ref="B6:B12"/>
    <mergeCell ref="A13:A19"/>
    <mergeCell ref="B13:B19"/>
    <mergeCell ref="H1:M1"/>
    <mergeCell ref="A2:M3"/>
    <mergeCell ref="A4:A5"/>
    <mergeCell ref="B4:B5"/>
    <mergeCell ref="C4:C5"/>
    <mergeCell ref="D4:E4"/>
    <mergeCell ref="F4:G4"/>
    <mergeCell ref="H4:I4"/>
    <mergeCell ref="J4:K4"/>
    <mergeCell ref="L4:M4"/>
  </mergeCells>
  <phoneticPr fontId="10" type="noConversion"/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9 </vt:lpstr>
      <vt:lpstr>Приложение 10</vt:lpstr>
      <vt:lpstr>'Приложение 10'!Область_печати</vt:lpstr>
      <vt:lpstr>'Приложение 9 '!Область_печати</vt:lpstr>
    </vt:vector>
  </TitlesOfParts>
  <Company>AGOCHS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Ryjova</dc:creator>
  <cp:lastModifiedBy>LOV</cp:lastModifiedBy>
  <cp:lastPrinted>2025-07-16T04:06:25Z</cp:lastPrinted>
  <dcterms:created xsi:type="dcterms:W3CDTF">2013-07-15T06:26:01Z</dcterms:created>
  <dcterms:modified xsi:type="dcterms:W3CDTF">2025-07-17T06:36:16Z</dcterms:modified>
</cp:coreProperties>
</file>